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mantha\Documents\"/>
    </mc:Choice>
  </mc:AlternateContent>
  <bookViews>
    <workbookView xWindow="0" yWindow="0" windowWidth="20490" windowHeight="7755" activeTab="7"/>
  </bookViews>
  <sheets>
    <sheet name="Compressive strength" sheetId="1" r:id="rId1"/>
    <sheet name="Water Absorp + Permeabil" sheetId="2" r:id="rId2"/>
    <sheet name="Slump and Time of Set" sheetId="3" r:id="rId3"/>
    <sheet name="Sheet8" sheetId="8" state="hidden" r:id="rId4"/>
    <sheet name="Sheet9" sheetId="9" state="hidden" r:id="rId5"/>
    <sheet name="Sheet10" sheetId="10" state="hidden" r:id="rId6"/>
    <sheet name="Potable water" sheetId="5" r:id="rId7"/>
    <sheet name="Tropical landfill leachate" sheetId="6" r:id="rId8"/>
    <sheet name="Sheet7" sheetId="7" state="hidden" r:id="rId9"/>
    <sheet name="Sheet4" sheetId="4" state="hidden" r:id="rId10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2" i="2" l="1"/>
  <c r="K32" i="2"/>
  <c r="M32" i="2" s="1"/>
  <c r="N32" i="2" s="1"/>
  <c r="F32" i="2"/>
  <c r="G32" i="2" s="1"/>
  <c r="L31" i="2"/>
  <c r="K31" i="2"/>
  <c r="M31" i="2" s="1"/>
  <c r="N31" i="2" s="1"/>
  <c r="F31" i="2"/>
  <c r="G31" i="2" s="1"/>
  <c r="L30" i="2"/>
  <c r="K30" i="2"/>
  <c r="M30" i="2" s="1"/>
  <c r="N30" i="2" s="1"/>
  <c r="O30" i="2" s="1"/>
  <c r="F30" i="2"/>
  <c r="G30" i="2" s="1"/>
  <c r="L29" i="2"/>
  <c r="K29" i="2"/>
  <c r="M29" i="2" s="1"/>
  <c r="N29" i="2" s="1"/>
  <c r="F29" i="2"/>
  <c r="G29" i="2" s="1"/>
  <c r="L28" i="2"/>
  <c r="K28" i="2"/>
  <c r="M28" i="2" s="1"/>
  <c r="N28" i="2" s="1"/>
  <c r="F28" i="2"/>
  <c r="G28" i="2" s="1"/>
  <c r="L27" i="2"/>
  <c r="K27" i="2"/>
  <c r="M27" i="2" s="1"/>
  <c r="N27" i="2" s="1"/>
  <c r="F27" i="2"/>
  <c r="G27" i="2" s="1"/>
  <c r="H27" i="2" s="1"/>
  <c r="L26" i="2"/>
  <c r="K26" i="2"/>
  <c r="M26" i="2" s="1"/>
  <c r="N26" i="2" s="1"/>
  <c r="F26" i="2"/>
  <c r="G26" i="2" s="1"/>
  <c r="L25" i="2"/>
  <c r="K25" i="2"/>
  <c r="M25" i="2" s="1"/>
  <c r="N25" i="2" s="1"/>
  <c r="F25" i="2"/>
  <c r="G25" i="2" s="1"/>
  <c r="L24" i="2"/>
  <c r="K24" i="2"/>
  <c r="M24" i="2" s="1"/>
  <c r="N24" i="2" s="1"/>
  <c r="O24" i="2" s="1"/>
  <c r="F24" i="2"/>
  <c r="G24" i="2" s="1"/>
  <c r="L23" i="2"/>
  <c r="K23" i="2"/>
  <c r="M23" i="2" s="1"/>
  <c r="N23" i="2" s="1"/>
  <c r="F23" i="2"/>
  <c r="G23" i="2" s="1"/>
  <c r="L22" i="2"/>
  <c r="K22" i="2"/>
  <c r="M22" i="2" s="1"/>
  <c r="N22" i="2" s="1"/>
  <c r="F22" i="2"/>
  <c r="G22" i="2" s="1"/>
  <c r="L21" i="2"/>
  <c r="K21" i="2"/>
  <c r="M21" i="2" s="1"/>
  <c r="N21" i="2" s="1"/>
  <c r="F21" i="2"/>
  <c r="G21" i="2" s="1"/>
  <c r="H21" i="2" s="1"/>
  <c r="L20" i="2"/>
  <c r="K20" i="2"/>
  <c r="M20" i="2" s="1"/>
  <c r="N20" i="2" s="1"/>
  <c r="F20" i="2"/>
  <c r="G20" i="2" s="1"/>
  <c r="L19" i="2"/>
  <c r="K19" i="2"/>
  <c r="M19" i="2" s="1"/>
  <c r="N19" i="2" s="1"/>
  <c r="F19" i="2"/>
  <c r="G19" i="2" s="1"/>
  <c r="L18" i="2"/>
  <c r="K18" i="2"/>
  <c r="M18" i="2" s="1"/>
  <c r="N18" i="2" s="1"/>
  <c r="O18" i="2" s="1"/>
  <c r="F18" i="2"/>
  <c r="G18" i="2" s="1"/>
  <c r="L17" i="2"/>
  <c r="K17" i="2"/>
  <c r="M17" i="2" s="1"/>
  <c r="N17" i="2" s="1"/>
  <c r="F17" i="2"/>
  <c r="G17" i="2" s="1"/>
  <c r="L16" i="2"/>
  <c r="K16" i="2"/>
  <c r="M16" i="2" s="1"/>
  <c r="N16" i="2" s="1"/>
  <c r="F16" i="2"/>
  <c r="G16" i="2" s="1"/>
  <c r="L15" i="2"/>
  <c r="K15" i="2"/>
  <c r="M15" i="2" s="1"/>
  <c r="N15" i="2" s="1"/>
  <c r="O15" i="2" s="1"/>
  <c r="F15" i="2"/>
  <c r="G15" i="2" s="1"/>
  <c r="H15" i="2" s="1"/>
  <c r="L14" i="2"/>
  <c r="K14" i="2"/>
  <c r="M14" i="2" s="1"/>
  <c r="N14" i="2" s="1"/>
  <c r="F14" i="2"/>
  <c r="G14" i="2" s="1"/>
  <c r="L13" i="2"/>
  <c r="K13" i="2"/>
  <c r="M13" i="2" s="1"/>
  <c r="N13" i="2" s="1"/>
  <c r="F13" i="2"/>
  <c r="G13" i="2" s="1"/>
  <c r="L12" i="2"/>
  <c r="K12" i="2"/>
  <c r="H12" i="2"/>
  <c r="F12" i="2"/>
  <c r="G12" i="2" s="1"/>
  <c r="L11" i="2"/>
  <c r="K11" i="2"/>
  <c r="M11" i="2" s="1"/>
  <c r="N11" i="2" s="1"/>
  <c r="F11" i="2"/>
  <c r="G11" i="2" s="1"/>
  <c r="L10" i="2"/>
  <c r="K10" i="2"/>
  <c r="M10" i="2" s="1"/>
  <c r="N10" i="2" s="1"/>
  <c r="F10" i="2"/>
  <c r="G10" i="2" s="1"/>
  <c r="L9" i="2"/>
  <c r="K9" i="2"/>
  <c r="M9" i="2" s="1"/>
  <c r="N9" i="2" s="1"/>
  <c r="O9" i="2" s="1"/>
  <c r="F9" i="2"/>
  <c r="G9" i="2" s="1"/>
  <c r="H9" i="2" s="1"/>
  <c r="L8" i="2"/>
  <c r="K8" i="2"/>
  <c r="M8" i="2" s="1"/>
  <c r="N8" i="2" s="1"/>
  <c r="F8" i="2"/>
  <c r="G8" i="2" s="1"/>
  <c r="L7" i="2"/>
  <c r="K7" i="2"/>
  <c r="M7" i="2" s="1"/>
  <c r="N7" i="2" s="1"/>
  <c r="F7" i="2"/>
  <c r="G7" i="2" s="1"/>
  <c r="L6" i="2"/>
  <c r="K6" i="2"/>
  <c r="H6" i="2"/>
  <c r="F6" i="2"/>
  <c r="G6" i="2" s="1"/>
  <c r="M6" i="2" l="1"/>
  <c r="N6" i="2" s="1"/>
  <c r="O6" i="2" s="1"/>
  <c r="M12" i="2"/>
  <c r="N12" i="2" s="1"/>
  <c r="O12" i="2" s="1"/>
  <c r="H18" i="2"/>
  <c r="O21" i="2"/>
  <c r="H24" i="2"/>
  <c r="O27" i="2"/>
  <c r="H30" i="2"/>
</calcChain>
</file>

<file path=xl/sharedStrings.xml><?xml version="1.0" encoding="utf-8"?>
<sst xmlns="http://schemas.openxmlformats.org/spreadsheetml/2006/main" count="267" uniqueCount="185">
  <si>
    <t>Leachate Percent</t>
  </si>
  <si>
    <t>UTL</t>
  </si>
  <si>
    <t>TL</t>
  </si>
  <si>
    <t>Percentage Water Absorption Analysis - ASTM C642-06 (Oven-Drying Method)</t>
  </si>
  <si>
    <t>Rep</t>
  </si>
  <si>
    <t>Treatment</t>
  </si>
  <si>
    <t>C</t>
  </si>
  <si>
    <t>A</t>
  </si>
  <si>
    <t>B</t>
  </si>
  <si>
    <t>(B-A)/A</t>
  </si>
  <si>
    <t>(B-A)/A X 100%</t>
  </si>
  <si>
    <t xml:space="preserve">Average </t>
  </si>
  <si>
    <t>c</t>
  </si>
  <si>
    <t>utl100</t>
  </si>
  <si>
    <t>utl75</t>
  </si>
  <si>
    <t>utl50</t>
  </si>
  <si>
    <t>utl25</t>
  </si>
  <si>
    <t>tl100</t>
  </si>
  <si>
    <t>tl75</t>
  </si>
  <si>
    <t>tl50</t>
  </si>
  <si>
    <t>tl25</t>
  </si>
  <si>
    <t>Percentage of Permeability Test</t>
  </si>
  <si>
    <t>D</t>
  </si>
  <si>
    <t>C-A</t>
  </si>
  <si>
    <t>C-D</t>
  </si>
  <si>
    <t>[(C-A)/(C-D)]</t>
  </si>
  <si>
    <t>[ (C-A)/(C-D)] X100%</t>
  </si>
  <si>
    <t>Average</t>
  </si>
  <si>
    <t>A = Weight of Oven-Dried Sample in Air</t>
  </si>
  <si>
    <t>B= Weight of Surface Dry Sample in air after immersion in water</t>
  </si>
  <si>
    <t>C= Weight, after 5 hours of heating</t>
  </si>
  <si>
    <t>D= Submerged weight in water</t>
  </si>
  <si>
    <t>Rep.</t>
  </si>
  <si>
    <t>Slump</t>
  </si>
  <si>
    <t>Mix</t>
  </si>
  <si>
    <t>Slump (mm)</t>
  </si>
  <si>
    <t>Age (days)</t>
  </si>
  <si>
    <t xml:space="preserve">initial </t>
  </si>
  <si>
    <t>final</t>
  </si>
  <si>
    <t>Parameters</t>
  </si>
  <si>
    <t>Results</t>
  </si>
  <si>
    <t>WHO Drinking Water Guidelines</t>
  </si>
  <si>
    <t>‘</t>
  </si>
  <si>
    <t xml:space="preserve">Colour </t>
  </si>
  <si>
    <t>25 HU</t>
  </si>
  <si>
    <t>≤ 15</t>
  </si>
  <si>
    <t xml:space="preserve">Turbidity </t>
  </si>
  <si>
    <t>≤ 5</t>
  </si>
  <si>
    <t>Total Dissolved Solids</t>
  </si>
  <si>
    <t>164 mg/L</t>
  </si>
  <si>
    <t>≤ 500</t>
  </si>
  <si>
    <t>Total Hardness</t>
  </si>
  <si>
    <t>88 mg/L</t>
  </si>
  <si>
    <t>≤ 300</t>
  </si>
  <si>
    <t>Alkalinity</t>
  </si>
  <si>
    <t>60 mg/L</t>
  </si>
  <si>
    <t>≤ 200</t>
  </si>
  <si>
    <t xml:space="preserve">Chlorides  </t>
  </si>
  <si>
    <t>27 mg/L</t>
  </si>
  <si>
    <t>≤ 250</t>
  </si>
  <si>
    <t xml:space="preserve">Residual Free Chlorine </t>
  </si>
  <si>
    <t>0.2 mg/L</t>
  </si>
  <si>
    <t>≥ 0.5</t>
  </si>
  <si>
    <t>Bicarbonate</t>
  </si>
  <si>
    <t>73 mg/L</t>
  </si>
  <si>
    <t>≤ 1000</t>
  </si>
  <si>
    <t xml:space="preserve">pH </t>
  </si>
  <si>
    <t>6.5-8.5</t>
  </si>
  <si>
    <t>Conductivity</t>
  </si>
  <si>
    <t>250 umhos</t>
  </si>
  <si>
    <t>-</t>
  </si>
  <si>
    <t>Magnesium</t>
  </si>
  <si>
    <t>5.8 mg/L</t>
  </si>
  <si>
    <t>≤ 0.5</t>
  </si>
  <si>
    <t>Calcium</t>
  </si>
  <si>
    <t>26 mg/L</t>
  </si>
  <si>
    <t xml:space="preserve">Total Iron </t>
  </si>
  <si>
    <t>0.45 mg/L</t>
  </si>
  <si>
    <t>≤ 0.3</t>
  </si>
  <si>
    <t xml:space="preserve">Aluminum  </t>
  </si>
  <si>
    <t>0.10 mg/L</t>
  </si>
  <si>
    <t>≤ 0.2</t>
  </si>
  <si>
    <t xml:space="preserve">Parameter </t>
  </si>
  <si>
    <t xml:space="preserve">Unit </t>
  </si>
  <si>
    <t>% reduction</t>
  </si>
  <si>
    <t>NTU</t>
  </si>
  <si>
    <t>Temperature</t>
  </si>
  <si>
    <t>°C</t>
  </si>
  <si>
    <t xml:space="preserve">27 (field); </t>
  </si>
  <si>
    <t>22.9 (lab)</t>
  </si>
  <si>
    <t xml:space="preserve">26 (field); </t>
  </si>
  <si>
    <t>23.38 (lab)</t>
  </si>
  <si>
    <t>Field – 4</t>
  </si>
  <si>
    <t>Lab – 2.1</t>
  </si>
  <si>
    <t>Salinity</t>
  </si>
  <si>
    <t>ppt</t>
  </si>
  <si>
    <t>Hardness</t>
  </si>
  <si>
    <t>mg/L</t>
  </si>
  <si>
    <t>Nitrate</t>
  </si>
  <si>
    <t>Phosphate</t>
  </si>
  <si>
    <t>Sulphate</t>
  </si>
  <si>
    <t>TDS</t>
  </si>
  <si>
    <t>TOC</t>
  </si>
  <si>
    <t>TOG</t>
  </si>
  <si>
    <t>TSS</t>
  </si>
  <si>
    <t>Dissolved oxygen</t>
  </si>
  <si>
    <t>µs/cm</t>
  </si>
  <si>
    <t>pH</t>
  </si>
  <si>
    <t>Potassium</t>
  </si>
  <si>
    <t>Silicon</t>
  </si>
  <si>
    <t>Sodium</t>
  </si>
  <si>
    <t>Ammonia</t>
  </si>
  <si>
    <t>COD</t>
  </si>
  <si>
    <t>Chlorides</t>
  </si>
  <si>
    <t>Aluminum</t>
  </si>
  <si>
    <t>&lt;0.0001</t>
  </si>
  <si>
    <t>Barium</t>
  </si>
  <si>
    <t>Cadmium</t>
  </si>
  <si>
    <t>Iron</t>
  </si>
  <si>
    <t>Lead</t>
  </si>
  <si>
    <t>Copper</t>
  </si>
  <si>
    <t>Mercury</t>
  </si>
  <si>
    <t>Zinc</t>
  </si>
  <si>
    <t>Manganese</t>
  </si>
  <si>
    <t>Faecal Coliform</t>
  </si>
  <si>
    <t>400 counts/ 100ml</t>
  </si>
  <si>
    <t>Aerobic Plate Count</t>
  </si>
  <si>
    <t>CFU/ml</t>
  </si>
  <si>
    <t>N</t>
  </si>
  <si>
    <t>Mean</t>
  </si>
  <si>
    <t>Std. Deviation</t>
  </si>
  <si>
    <t>Std. Error</t>
  </si>
  <si>
    <t>95% Confidence Interval for Mean</t>
  </si>
  <si>
    <t>Min.</t>
  </si>
  <si>
    <t>Max.</t>
  </si>
  <si>
    <t>Lower Bound</t>
  </si>
  <si>
    <t xml:space="preserve">Upper </t>
  </si>
  <si>
    <t>Bound</t>
  </si>
  <si>
    <t>Water Absorption</t>
  </si>
  <si>
    <t>Total</t>
  </si>
  <si>
    <t>Percentage permeability</t>
  </si>
  <si>
    <t>Upper Bound</t>
  </si>
  <si>
    <t xml:space="preserve"> CTRL</t>
  </si>
  <si>
    <t>UTL  25</t>
  </si>
  <si>
    <t>TL 25</t>
  </si>
  <si>
    <t>UTL  50</t>
  </si>
  <si>
    <t>TL 50</t>
  </si>
  <si>
    <t>UTL  75</t>
  </si>
  <si>
    <t>TL 75</t>
  </si>
  <si>
    <t>UTL 100</t>
  </si>
  <si>
    <t>TL 100</t>
  </si>
  <si>
    <t>UTL - Untreated Leachate</t>
  </si>
  <si>
    <t>TL - Treated Leachate</t>
  </si>
  <si>
    <t>Treatment , %</t>
  </si>
  <si>
    <t>Control - potable water only</t>
  </si>
  <si>
    <t>UTL - Untreated Leachate, %</t>
  </si>
  <si>
    <t>TL - Treated Leachate, %</t>
  </si>
  <si>
    <t>Definition of dilutions</t>
  </si>
  <si>
    <t>25% means 25% leachate sample  +75% potable water</t>
  </si>
  <si>
    <t>50% means 50% leachate sample + 50% potable water</t>
  </si>
  <si>
    <t>75% means 75% leachate sample + 25% potable water</t>
  </si>
  <si>
    <t>100% means 100% leachate sample only</t>
  </si>
  <si>
    <t>Time of Set  (minutes)</t>
  </si>
  <si>
    <t>Potable water, control</t>
  </si>
  <si>
    <t>TL - Treated leachate</t>
  </si>
  <si>
    <t xml:space="preserve">Initial </t>
  </si>
  <si>
    <t xml:space="preserve">final </t>
  </si>
  <si>
    <t>Leahate Percent</t>
  </si>
  <si>
    <t xml:space="preserve">Control </t>
  </si>
  <si>
    <t xml:space="preserve"> WHO - World Health Organizationn</t>
  </si>
  <si>
    <r>
      <t>BOD</t>
    </r>
    <r>
      <rPr>
        <b/>
        <vertAlign val="subscript"/>
        <sz val="12"/>
        <color rgb="FF000000"/>
        <rFont val="Times New Roman"/>
        <family val="1"/>
      </rPr>
      <t>5</t>
    </r>
  </si>
  <si>
    <r>
      <t xml:space="preserve">Chromium </t>
    </r>
    <r>
      <rPr>
        <b/>
        <vertAlign val="superscript"/>
        <sz val="12"/>
        <color rgb="FF000000"/>
        <rFont val="Times New Roman"/>
        <family val="1"/>
      </rPr>
      <t>6+</t>
    </r>
  </si>
  <si>
    <r>
      <t>1.27 x 10</t>
    </r>
    <r>
      <rPr>
        <vertAlign val="superscript"/>
        <sz val="12"/>
        <color rgb="FF000000"/>
        <rFont val="Times New Roman"/>
        <family val="1"/>
      </rPr>
      <t>5</t>
    </r>
  </si>
  <si>
    <r>
      <t>1.38 x 10</t>
    </r>
    <r>
      <rPr>
        <vertAlign val="superscript"/>
        <sz val="12"/>
        <color rgb="FF000000"/>
        <rFont val="Times New Roman"/>
        <family val="1"/>
      </rPr>
      <t>6</t>
    </r>
  </si>
  <si>
    <t>TDS - Total Dissolved Solids</t>
  </si>
  <si>
    <t>TOC - Total Organic Carbon</t>
  </si>
  <si>
    <t>TSS - Total Soluble Solids</t>
  </si>
  <si>
    <t>TOG - Total Oil and Grease</t>
  </si>
  <si>
    <t>COD - Chemical Oxygen Demand</t>
  </si>
  <si>
    <r>
      <t>BOD</t>
    </r>
    <r>
      <rPr>
        <b/>
        <sz val="8"/>
        <color theme="1"/>
        <rFont val="Times New Roman"/>
        <family val="1"/>
      </rPr>
      <t>5</t>
    </r>
    <r>
      <rPr>
        <b/>
        <sz val="12"/>
        <color theme="1"/>
        <rFont val="Times New Roman"/>
        <family val="1"/>
      </rPr>
      <t xml:space="preserve"> - Biological Oxygne Demand at day 5</t>
    </r>
  </si>
  <si>
    <r>
      <t>D</t>
    </r>
    <r>
      <rPr>
        <sz val="12"/>
        <color theme="1"/>
        <rFont val="Times New Roman"/>
        <family val="1"/>
      </rPr>
      <t>ata for Compressive Strength</t>
    </r>
  </si>
  <si>
    <t>Data for water absorption and percentage permeability</t>
  </si>
  <si>
    <t>Data for slump and time of set</t>
  </si>
  <si>
    <t>Data for physical and chemical analysis of potable water</t>
  </si>
  <si>
    <t>Data for physical, biological and chemical analysis of tropical landfill leachate samples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</si>
</sst>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sz val="9"/>
      <color theme="1"/>
      <name val="Calibri"/>
      <family val="2"/>
      <scheme val="minor"/>
    </font>
    <font>
      <b/>
      <sz val="9"/>
      <color theme="1"/>
      <name val="Times New Roman"/>
      <family val="1"/>
    </font>
    <font>
      <b/>
      <sz val="12"/>
      <color rgb="FFFF0000"/>
      <name val="Times New Roman"/>
      <family val="1"/>
    </font>
    <font>
      <b/>
      <i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u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vertAlign val="subscript"/>
      <sz val="12"/>
      <color rgb="FF000000"/>
      <name val="Times New Roman"/>
      <family val="1"/>
    </font>
    <font>
      <b/>
      <vertAlign val="superscript"/>
      <sz val="12"/>
      <color rgb="FF000000"/>
      <name val="Times New Roman"/>
      <family val="1"/>
    </font>
    <font>
      <vertAlign val="superscript"/>
      <sz val="12"/>
      <color rgb="FF000000"/>
      <name val="Times New Roman"/>
      <family val="1"/>
    </font>
    <font>
      <i/>
      <sz val="12"/>
      <color theme="1"/>
      <name val="Times New Roman"/>
      <family val="1"/>
    </font>
    <font>
      <b/>
      <sz val="8"/>
      <color theme="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11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  <xf numFmtId="0" fontId="5" fillId="0" borderId="0" xfId="0" applyFont="1"/>
    <xf numFmtId="0" fontId="5" fillId="2" borderId="0" xfId="0" applyFont="1" applyFill="1"/>
    <xf numFmtId="0" fontId="6" fillId="4" borderId="0" xfId="0" applyFont="1" applyFill="1"/>
    <xf numFmtId="0" fontId="1" fillId="0" borderId="0" xfId="0" applyFont="1"/>
    <xf numFmtId="0" fontId="2" fillId="0" borderId="0" xfId="0" applyFont="1"/>
    <xf numFmtId="0" fontId="2" fillId="0" borderId="0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9" fontId="2" fillId="0" borderId="7" xfId="0" applyNumberFormat="1" applyFont="1" applyFill="1" applyBorder="1" applyAlignment="1">
      <alignment horizontal="center"/>
    </xf>
    <xf numFmtId="9" fontId="8" fillId="0" borderId="7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5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7" borderId="0" xfId="0" applyFont="1" applyFill="1"/>
    <xf numFmtId="0" fontId="1" fillId="7" borderId="0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13" fillId="0" borderId="0" xfId="0" applyFont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3" fillId="0" borderId="11" xfId="0" applyFont="1" applyBorder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4" xfId="0" applyFont="1" applyBorder="1" applyAlignment="1">
      <alignment vertical="center" wrapText="1"/>
    </xf>
    <xf numFmtId="0" fontId="11" fillId="0" borderId="13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11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3" fillId="0" borderId="14" xfId="0" applyFont="1" applyBorder="1" applyAlignment="1">
      <alignment vertical="center" wrapText="1"/>
    </xf>
    <xf numFmtId="0" fontId="13" fillId="0" borderId="13" xfId="0" applyFont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13" fillId="0" borderId="13" xfId="0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2" fillId="0" borderId="0" xfId="0" applyFont="1" applyFill="1"/>
    <xf numFmtId="0" fontId="0" fillId="0" borderId="0" xfId="0" applyFill="1"/>
    <xf numFmtId="0" fontId="1" fillId="0" borderId="0" xfId="0" applyFont="1" applyAlignment="1">
      <alignment horizontal="left"/>
    </xf>
    <xf numFmtId="0" fontId="0" fillId="3" borderId="0" xfId="0" applyFill="1"/>
    <xf numFmtId="0" fontId="0" fillId="3" borderId="0" xfId="0" applyFill="1" applyAlignment="1">
      <alignment horizontal="left"/>
    </xf>
    <xf numFmtId="0" fontId="0" fillId="9" borderId="0" xfId="0" applyFill="1"/>
    <xf numFmtId="0" fontId="2" fillId="9" borderId="0" xfId="0" applyFont="1" applyFill="1" applyAlignment="1">
      <alignment horizontal="left"/>
    </xf>
    <xf numFmtId="0" fontId="0" fillId="9" borderId="0" xfId="0" applyFill="1" applyAlignment="1">
      <alignment horizontal="left"/>
    </xf>
    <xf numFmtId="0" fontId="10" fillId="9" borderId="0" xfId="0" applyFont="1" applyFill="1"/>
    <xf numFmtId="0" fontId="1" fillId="9" borderId="0" xfId="0" applyFont="1" applyFill="1" applyAlignment="1">
      <alignment horizontal="left"/>
    </xf>
    <xf numFmtId="0" fontId="10" fillId="9" borderId="0" xfId="0" applyFont="1" applyFill="1" applyAlignment="1">
      <alignment horizontal="left"/>
    </xf>
    <xf numFmtId="0" fontId="15" fillId="9" borderId="0" xfId="0" applyFont="1" applyFill="1"/>
    <xf numFmtId="0" fontId="1" fillId="3" borderId="0" xfId="0" applyFont="1" applyFill="1"/>
    <xf numFmtId="0" fontId="2" fillId="0" borderId="7" xfId="0" applyFont="1" applyBorder="1"/>
    <xf numFmtId="0" fontId="1" fillId="0" borderId="7" xfId="0" applyFont="1" applyBorder="1"/>
    <xf numFmtId="9" fontId="2" fillId="0" borderId="7" xfId="0" applyNumberFormat="1" applyFont="1" applyBorder="1" applyAlignment="1">
      <alignment horizontal="center"/>
    </xf>
    <xf numFmtId="2" fontId="0" fillId="0" borderId="0" xfId="0" applyNumberFormat="1"/>
    <xf numFmtId="0" fontId="2" fillId="0" borderId="7" xfId="1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1" fillId="8" borderId="15" xfId="0" applyFont="1" applyFill="1" applyBorder="1" applyAlignment="1">
      <alignment horizontal="center"/>
    </xf>
    <xf numFmtId="0" fontId="1" fillId="8" borderId="1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left"/>
    </xf>
    <xf numFmtId="0" fontId="16" fillId="0" borderId="0" xfId="0" applyFont="1"/>
    <xf numFmtId="0" fontId="4" fillId="0" borderId="8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11" xfId="0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9" xfId="0" applyFont="1" applyBorder="1" applyAlignment="1">
      <alignment horizontal="justify" vertical="center" wrapText="1"/>
    </xf>
    <xf numFmtId="0" fontId="8" fillId="0" borderId="10" xfId="0" applyFont="1" applyBorder="1" applyAlignment="1">
      <alignment horizontal="justify" vertical="center" wrapText="1"/>
    </xf>
    <xf numFmtId="0" fontId="2" fillId="0" borderId="11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left" vertical="center" wrapText="1"/>
    </xf>
    <xf numFmtId="0" fontId="4" fillId="3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164" fontId="2" fillId="0" borderId="7" xfId="0" applyNumberFormat="1" applyFont="1" applyBorder="1"/>
    <xf numFmtId="164" fontId="1" fillId="0" borderId="7" xfId="0" applyNumberFormat="1" applyFont="1" applyFill="1" applyBorder="1"/>
    <xf numFmtId="0" fontId="2" fillId="0" borderId="7" xfId="0" applyFont="1" applyFill="1" applyBorder="1"/>
    <xf numFmtId="164" fontId="2" fillId="0" borderId="7" xfId="0" applyNumberFormat="1" applyFont="1" applyFill="1" applyBorder="1"/>
    <xf numFmtId="2" fontId="2" fillId="0" borderId="7" xfId="0" applyNumberFormat="1" applyFont="1" applyFill="1" applyBorder="1"/>
    <xf numFmtId="164" fontId="1" fillId="0" borderId="7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164" fontId="1" fillId="0" borderId="7" xfId="0" applyNumberFormat="1" applyFont="1" applyBorder="1"/>
    <xf numFmtId="2" fontId="2" fillId="0" borderId="7" xfId="0" applyNumberFormat="1" applyFont="1" applyFill="1" applyBorder="1" applyAlignment="1">
      <alignment horizontal="center"/>
    </xf>
    <xf numFmtId="0" fontId="1" fillId="2" borderId="0" xfId="0" applyFont="1" applyFill="1" applyBorder="1" applyAlignment="1"/>
    <xf numFmtId="0" fontId="1" fillId="2" borderId="0" xfId="0" applyFont="1" applyFill="1"/>
    <xf numFmtId="0" fontId="1" fillId="4" borderId="0" xfId="0" applyFont="1" applyFill="1"/>
    <xf numFmtId="0" fontId="2" fillId="2" borderId="0" xfId="0" applyFon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N35"/>
  <sheetViews>
    <sheetView workbookViewId="0">
      <selection activeCell="J11" sqref="J11"/>
    </sheetView>
  </sheetViews>
  <sheetFormatPr defaultRowHeight="15" x14ac:dyDescent="0.25"/>
  <cols>
    <col min="1" max="1" width="21.140625" customWidth="1"/>
  </cols>
  <sheetData>
    <row r="1" spans="1:14" ht="15.75" x14ac:dyDescent="0.25">
      <c r="A1" t="s">
        <v>180</v>
      </c>
    </row>
    <row r="2" spans="1:14" ht="15.75" x14ac:dyDescent="0.25">
      <c r="A2" s="17" t="s">
        <v>153</v>
      </c>
      <c r="B2" s="18" t="s">
        <v>32</v>
      </c>
      <c r="C2" s="21" t="s">
        <v>36</v>
      </c>
      <c r="D2" s="21"/>
      <c r="E2" s="21"/>
      <c r="F2" s="21"/>
      <c r="G2" s="21"/>
      <c r="I2" s="61" t="s">
        <v>157</v>
      </c>
      <c r="J2" s="58"/>
      <c r="K2" s="58"/>
      <c r="L2" s="55"/>
      <c r="M2" s="55"/>
      <c r="N2" s="55"/>
    </row>
    <row r="3" spans="1:14" ht="15.75" x14ac:dyDescent="0.25">
      <c r="A3" s="8"/>
      <c r="B3" s="8"/>
      <c r="C3" s="1">
        <v>3</v>
      </c>
      <c r="D3" s="1">
        <v>7</v>
      </c>
      <c r="E3" s="1">
        <v>14</v>
      </c>
      <c r="F3" s="1">
        <v>21</v>
      </c>
      <c r="G3" s="1">
        <v>28</v>
      </c>
      <c r="I3" s="59" t="s">
        <v>158</v>
      </c>
      <c r="J3" s="56"/>
      <c r="K3" s="56"/>
      <c r="L3" s="56"/>
      <c r="M3" s="57"/>
      <c r="N3" s="55"/>
    </row>
    <row r="4" spans="1:14" ht="15.75" x14ac:dyDescent="0.25">
      <c r="A4" s="7" t="s">
        <v>154</v>
      </c>
      <c r="B4" s="8"/>
      <c r="I4" s="59" t="s">
        <v>159</v>
      </c>
      <c r="J4" s="59"/>
      <c r="K4" s="59"/>
      <c r="L4" s="59"/>
      <c r="M4" s="60"/>
      <c r="N4" s="55"/>
    </row>
    <row r="5" spans="1:14" ht="15.75" x14ac:dyDescent="0.25">
      <c r="A5" s="7">
        <v>0</v>
      </c>
      <c r="B5" s="2">
        <v>1</v>
      </c>
      <c r="C5" s="2">
        <v>30.8</v>
      </c>
      <c r="D5" s="2">
        <v>40.700000000000003</v>
      </c>
      <c r="E5" s="2">
        <v>38.5</v>
      </c>
      <c r="F5" s="2">
        <v>44.2</v>
      </c>
      <c r="G5" s="2">
        <v>44.6</v>
      </c>
      <c r="I5" s="59" t="s">
        <v>160</v>
      </c>
      <c r="J5" s="59"/>
      <c r="K5" s="59"/>
      <c r="L5" s="59"/>
      <c r="M5" s="60"/>
      <c r="N5" s="55"/>
    </row>
    <row r="6" spans="1:14" ht="15.75" x14ac:dyDescent="0.25">
      <c r="A6" s="7">
        <v>0</v>
      </c>
      <c r="B6" s="2">
        <v>2</v>
      </c>
      <c r="C6" s="2">
        <v>28</v>
      </c>
      <c r="D6" s="2">
        <v>41.4</v>
      </c>
      <c r="E6" s="2">
        <v>48.4</v>
      </c>
      <c r="F6" s="2">
        <v>44</v>
      </c>
      <c r="G6" s="2">
        <v>46.7</v>
      </c>
      <c r="I6" s="59" t="s">
        <v>161</v>
      </c>
      <c r="J6" s="59"/>
      <c r="K6" s="59"/>
      <c r="L6" s="59"/>
      <c r="M6" s="60"/>
      <c r="N6" s="55"/>
    </row>
    <row r="7" spans="1:14" ht="15.75" x14ac:dyDescent="0.25">
      <c r="A7" s="7">
        <v>0</v>
      </c>
      <c r="B7" s="2">
        <v>3</v>
      </c>
      <c r="C7" s="2">
        <v>31.8</v>
      </c>
      <c r="D7" s="2">
        <v>40.299999999999997</v>
      </c>
      <c r="E7" s="2">
        <v>44.6</v>
      </c>
      <c r="F7" s="2">
        <v>43.9</v>
      </c>
      <c r="G7" s="2">
        <v>47.2</v>
      </c>
    </row>
    <row r="8" spans="1:14" ht="15.75" x14ac:dyDescent="0.25">
      <c r="A8" s="8"/>
      <c r="B8" s="2"/>
      <c r="C8" s="16"/>
      <c r="D8" s="16"/>
      <c r="E8" s="16"/>
      <c r="F8" s="16"/>
      <c r="G8" s="16"/>
      <c r="J8" s="50"/>
      <c r="K8" s="50"/>
      <c r="L8" s="50"/>
      <c r="M8" s="51"/>
    </row>
    <row r="9" spans="1:14" ht="15.75" x14ac:dyDescent="0.25">
      <c r="A9" s="52" t="s">
        <v>155</v>
      </c>
      <c r="B9" s="52"/>
      <c r="C9" s="52"/>
      <c r="D9" s="52"/>
      <c r="E9" s="52"/>
      <c r="F9" s="52"/>
      <c r="G9" s="52"/>
    </row>
    <row r="10" spans="1:14" ht="15.75" x14ac:dyDescent="0.25">
      <c r="A10" s="7">
        <v>25</v>
      </c>
      <c r="B10" s="2">
        <v>1</v>
      </c>
      <c r="C10" s="2">
        <v>30.2</v>
      </c>
      <c r="D10" s="2">
        <v>36.5</v>
      </c>
      <c r="E10" s="2">
        <v>41.5</v>
      </c>
      <c r="F10" s="2">
        <v>44</v>
      </c>
      <c r="G10" s="2">
        <v>46</v>
      </c>
    </row>
    <row r="11" spans="1:14" ht="15.75" x14ac:dyDescent="0.25">
      <c r="A11" s="7">
        <v>25</v>
      </c>
      <c r="B11" s="2">
        <v>2</v>
      </c>
      <c r="C11" s="2">
        <v>27.3</v>
      </c>
      <c r="D11" s="2">
        <v>42</v>
      </c>
      <c r="E11" s="2">
        <v>41.4</v>
      </c>
      <c r="F11" s="2">
        <v>42</v>
      </c>
      <c r="G11" s="2">
        <v>49.2</v>
      </c>
    </row>
    <row r="12" spans="1:14" ht="15.75" x14ac:dyDescent="0.25">
      <c r="A12" s="7">
        <v>25</v>
      </c>
      <c r="B12" s="2">
        <v>3</v>
      </c>
      <c r="C12" s="2">
        <v>28.4</v>
      </c>
      <c r="D12" s="2">
        <v>38.5</v>
      </c>
      <c r="E12" s="2">
        <v>38.6</v>
      </c>
      <c r="F12" s="2">
        <v>43</v>
      </c>
      <c r="G12" s="2">
        <v>44</v>
      </c>
    </row>
    <row r="13" spans="1:14" ht="15.75" x14ac:dyDescent="0.25">
      <c r="A13" s="7">
        <v>50</v>
      </c>
      <c r="B13" s="2">
        <v>1</v>
      </c>
      <c r="C13" s="2">
        <v>36.9</v>
      </c>
      <c r="D13" s="2">
        <v>46.5</v>
      </c>
      <c r="E13" s="2">
        <v>44.3</v>
      </c>
      <c r="F13" s="2">
        <v>44.1</v>
      </c>
      <c r="G13" s="2">
        <v>45</v>
      </c>
    </row>
    <row r="14" spans="1:14" ht="15.75" x14ac:dyDescent="0.25">
      <c r="A14" s="7">
        <v>50</v>
      </c>
      <c r="B14" s="2">
        <v>2</v>
      </c>
      <c r="C14" s="2">
        <v>37.700000000000003</v>
      </c>
      <c r="D14" s="2">
        <v>43</v>
      </c>
      <c r="E14" s="2">
        <v>46</v>
      </c>
      <c r="F14" s="2">
        <v>50.2</v>
      </c>
      <c r="G14" s="2">
        <v>51.8</v>
      </c>
    </row>
    <row r="15" spans="1:14" ht="15.75" x14ac:dyDescent="0.25">
      <c r="A15" s="7">
        <v>50</v>
      </c>
      <c r="B15" s="2">
        <v>3</v>
      </c>
      <c r="C15" s="2">
        <v>35.799999999999997</v>
      </c>
      <c r="D15" s="2">
        <v>44.2</v>
      </c>
      <c r="E15" s="2">
        <v>44.2</v>
      </c>
      <c r="F15" s="2">
        <v>42.5</v>
      </c>
      <c r="G15" s="2">
        <v>49.2</v>
      </c>
    </row>
    <row r="16" spans="1:14" ht="15.75" x14ac:dyDescent="0.25">
      <c r="A16" s="7">
        <v>75</v>
      </c>
      <c r="B16" s="2">
        <v>1</v>
      </c>
      <c r="C16" s="2">
        <v>33.1</v>
      </c>
      <c r="D16" s="2">
        <v>37.4</v>
      </c>
      <c r="E16" s="2">
        <v>44.2</v>
      </c>
      <c r="F16" s="2">
        <v>46.5</v>
      </c>
      <c r="G16" s="2">
        <v>48.2</v>
      </c>
    </row>
    <row r="17" spans="1:7" ht="15.75" x14ac:dyDescent="0.25">
      <c r="A17" s="7">
        <v>75</v>
      </c>
      <c r="B17" s="2">
        <v>2</v>
      </c>
      <c r="C17" s="2">
        <v>34.200000000000003</v>
      </c>
      <c r="D17" s="2">
        <v>43.5</v>
      </c>
      <c r="E17" s="2">
        <v>45</v>
      </c>
      <c r="F17" s="2">
        <v>47</v>
      </c>
      <c r="G17" s="2">
        <v>46</v>
      </c>
    </row>
    <row r="18" spans="1:7" ht="15.75" x14ac:dyDescent="0.25">
      <c r="A18" s="7">
        <v>75</v>
      </c>
      <c r="B18" s="2">
        <v>3</v>
      </c>
      <c r="C18" s="2">
        <v>38.299999999999997</v>
      </c>
      <c r="D18" s="2">
        <v>42.2</v>
      </c>
      <c r="E18" s="2">
        <v>43.4</v>
      </c>
      <c r="F18" s="2">
        <v>46</v>
      </c>
      <c r="G18" s="2">
        <v>50.4</v>
      </c>
    </row>
    <row r="19" spans="1:7" ht="15.75" x14ac:dyDescent="0.25">
      <c r="A19" s="7">
        <v>100</v>
      </c>
      <c r="B19" s="2">
        <v>1</v>
      </c>
      <c r="C19" s="2">
        <v>39.299999999999997</v>
      </c>
      <c r="D19" s="2">
        <v>41.5</v>
      </c>
      <c r="E19" s="2">
        <v>44.5</v>
      </c>
      <c r="F19" s="2">
        <v>45.5</v>
      </c>
      <c r="G19" s="2">
        <v>45.8</v>
      </c>
    </row>
    <row r="20" spans="1:7" ht="15.75" x14ac:dyDescent="0.25">
      <c r="A20" s="7">
        <v>100</v>
      </c>
      <c r="B20" s="2">
        <v>2</v>
      </c>
      <c r="C20" s="2">
        <v>36.6</v>
      </c>
      <c r="D20" s="2">
        <v>37</v>
      </c>
      <c r="E20" s="2">
        <v>44</v>
      </c>
      <c r="F20" s="2">
        <v>47.2</v>
      </c>
      <c r="G20" s="2">
        <v>49.6</v>
      </c>
    </row>
    <row r="21" spans="1:7" ht="15.75" x14ac:dyDescent="0.25">
      <c r="A21" s="7">
        <v>100</v>
      </c>
      <c r="B21" s="2">
        <v>3</v>
      </c>
      <c r="C21" s="2">
        <v>37.4</v>
      </c>
      <c r="D21" s="2">
        <v>43.3</v>
      </c>
      <c r="E21" s="2">
        <v>41.9</v>
      </c>
      <c r="F21" s="2">
        <v>45.6</v>
      </c>
      <c r="G21" s="2">
        <v>49</v>
      </c>
    </row>
    <row r="22" spans="1:7" x14ac:dyDescent="0.25">
      <c r="B22" s="16"/>
      <c r="C22" s="16"/>
      <c r="D22" s="16"/>
      <c r="E22" s="16"/>
      <c r="F22" s="16"/>
      <c r="G22" s="16"/>
    </row>
    <row r="23" spans="1:7" ht="15.75" x14ac:dyDescent="0.25">
      <c r="A23" s="52" t="s">
        <v>156</v>
      </c>
      <c r="B23" s="52"/>
      <c r="C23" s="52"/>
      <c r="D23" s="52"/>
      <c r="E23" s="52"/>
      <c r="F23" s="52"/>
      <c r="G23" s="52"/>
    </row>
    <row r="24" spans="1:7" ht="15.75" x14ac:dyDescent="0.25">
      <c r="A24" s="7">
        <v>25</v>
      </c>
      <c r="B24" s="2">
        <v>1</v>
      </c>
      <c r="C24" s="2">
        <v>13.5</v>
      </c>
      <c r="D24" s="2">
        <v>14</v>
      </c>
      <c r="E24" s="2">
        <v>24.3</v>
      </c>
      <c r="F24" s="2">
        <v>25.5</v>
      </c>
      <c r="G24" s="2">
        <v>29.4</v>
      </c>
    </row>
    <row r="25" spans="1:7" ht="15.75" x14ac:dyDescent="0.25">
      <c r="A25" s="7">
        <v>25</v>
      </c>
      <c r="B25" s="2">
        <v>2</v>
      </c>
      <c r="C25" s="2">
        <v>13.1</v>
      </c>
      <c r="D25" s="2">
        <v>13.8</v>
      </c>
      <c r="E25" s="2">
        <v>21.2</v>
      </c>
      <c r="F25" s="2">
        <v>23.1</v>
      </c>
      <c r="G25" s="2">
        <v>26.3</v>
      </c>
    </row>
    <row r="26" spans="1:7" ht="15.75" x14ac:dyDescent="0.25">
      <c r="A26" s="7">
        <v>25</v>
      </c>
      <c r="B26" s="2">
        <v>3</v>
      </c>
      <c r="C26" s="2">
        <v>12.9</v>
      </c>
      <c r="D26" s="2">
        <v>14.5</v>
      </c>
      <c r="E26" s="2">
        <v>20.8</v>
      </c>
      <c r="F26" s="2">
        <v>28</v>
      </c>
      <c r="G26" s="2">
        <v>28.3</v>
      </c>
    </row>
    <row r="27" spans="1:7" ht="15.75" x14ac:dyDescent="0.25">
      <c r="A27" s="7">
        <v>50</v>
      </c>
      <c r="B27" s="2">
        <v>1</v>
      </c>
      <c r="C27" s="2">
        <v>33.299999999999997</v>
      </c>
      <c r="D27" s="2">
        <v>35</v>
      </c>
      <c r="E27" s="2">
        <v>37</v>
      </c>
      <c r="F27" s="2">
        <v>42.4</v>
      </c>
      <c r="G27" s="2">
        <v>41</v>
      </c>
    </row>
    <row r="28" spans="1:7" ht="15.75" x14ac:dyDescent="0.25">
      <c r="A28" s="7">
        <v>50</v>
      </c>
      <c r="B28" s="2">
        <v>2</v>
      </c>
      <c r="C28" s="2">
        <v>31.2</v>
      </c>
      <c r="D28" s="2">
        <v>33.200000000000003</v>
      </c>
      <c r="E28" s="2">
        <v>36.799999999999997</v>
      </c>
      <c r="F28" s="2">
        <v>40.5</v>
      </c>
      <c r="G28" s="2">
        <v>44.44</v>
      </c>
    </row>
    <row r="29" spans="1:7" ht="15.75" x14ac:dyDescent="0.25">
      <c r="A29" s="7">
        <v>50</v>
      </c>
      <c r="B29" s="2">
        <v>3</v>
      </c>
      <c r="C29" s="2">
        <v>34</v>
      </c>
      <c r="D29" s="2">
        <v>36.5</v>
      </c>
      <c r="E29" s="2">
        <v>37.799999999999997</v>
      </c>
      <c r="F29" s="2">
        <v>41</v>
      </c>
      <c r="G29" s="2">
        <v>39.5</v>
      </c>
    </row>
    <row r="30" spans="1:7" ht="15.75" x14ac:dyDescent="0.25">
      <c r="A30" s="7">
        <v>75</v>
      </c>
      <c r="B30" s="2">
        <v>1</v>
      </c>
      <c r="C30" s="2">
        <v>6.4</v>
      </c>
      <c r="D30" s="2">
        <v>7.1</v>
      </c>
      <c r="E30" s="2">
        <v>9.6</v>
      </c>
      <c r="F30" s="2">
        <v>9</v>
      </c>
      <c r="G30" s="2">
        <v>9.6999999999999993</v>
      </c>
    </row>
    <row r="31" spans="1:7" ht="15.75" x14ac:dyDescent="0.25">
      <c r="A31" s="7">
        <v>75</v>
      </c>
      <c r="B31" s="2">
        <v>2</v>
      </c>
      <c r="C31" s="2">
        <v>5.7</v>
      </c>
      <c r="D31" s="2">
        <v>6.9</v>
      </c>
      <c r="E31" s="2">
        <v>8.5</v>
      </c>
      <c r="F31" s="2">
        <v>8.8000000000000007</v>
      </c>
      <c r="G31" s="2">
        <v>8.4</v>
      </c>
    </row>
    <row r="32" spans="1:7" ht="15.75" x14ac:dyDescent="0.25">
      <c r="A32" s="7">
        <v>75</v>
      </c>
      <c r="B32" s="2">
        <v>3</v>
      </c>
      <c r="C32" s="2">
        <v>6.9</v>
      </c>
      <c r="D32" s="2">
        <v>7.6</v>
      </c>
      <c r="E32" s="2">
        <v>7.9</v>
      </c>
      <c r="F32" s="2">
        <v>8.5</v>
      </c>
      <c r="G32" s="2">
        <v>9</v>
      </c>
    </row>
    <row r="33" spans="1:7" ht="15.75" x14ac:dyDescent="0.25">
      <c r="A33" s="7">
        <v>100</v>
      </c>
      <c r="B33" s="2">
        <v>1</v>
      </c>
      <c r="C33" s="2">
        <v>33.4</v>
      </c>
      <c r="D33" s="2">
        <v>32</v>
      </c>
      <c r="E33" s="2">
        <v>40</v>
      </c>
      <c r="F33" s="2">
        <v>38.6</v>
      </c>
      <c r="G33" s="2">
        <v>42</v>
      </c>
    </row>
    <row r="34" spans="1:7" ht="15.75" x14ac:dyDescent="0.25">
      <c r="A34" s="7">
        <v>100</v>
      </c>
      <c r="B34" s="2">
        <v>2</v>
      </c>
      <c r="C34" s="2">
        <v>28.2</v>
      </c>
      <c r="D34" s="2">
        <v>38.5</v>
      </c>
      <c r="E34" s="2">
        <v>39.5</v>
      </c>
      <c r="F34" s="2">
        <v>39.299999999999997</v>
      </c>
      <c r="G34" s="2">
        <v>44.6</v>
      </c>
    </row>
    <row r="35" spans="1:7" ht="15.75" x14ac:dyDescent="0.25">
      <c r="A35" s="7">
        <v>100</v>
      </c>
      <c r="B35" s="2">
        <v>3</v>
      </c>
      <c r="C35" s="2">
        <v>35.200000000000003</v>
      </c>
      <c r="D35" s="2">
        <v>36.4</v>
      </c>
      <c r="E35" s="2">
        <v>35</v>
      </c>
      <c r="F35" s="2">
        <v>38.200000000000003</v>
      </c>
      <c r="G35" s="2">
        <v>44</v>
      </c>
    </row>
  </sheetData>
  <mergeCells count="3">
    <mergeCell ref="C2:G2"/>
    <mergeCell ref="A9:G9"/>
    <mergeCell ref="A23:G23"/>
  </mergeCells>
  <pageMargins left="0.7" right="0.7" top="0.75" bottom="0.75" header="0.3" footer="0.3"/>
  <pageSetup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4" sqref="E14"/>
    </sheetView>
  </sheetViews>
  <sheetFormatPr defaultRowHeight="15" x14ac:dyDescent="0.25"/>
  <sheetData>
    <row r="1" ht="16.5" customHeight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O38"/>
  <sheetViews>
    <sheetView workbookViewId="0">
      <selection activeCell="F2" sqref="F2"/>
    </sheetView>
  </sheetViews>
  <sheetFormatPr defaultRowHeight="15" x14ac:dyDescent="0.25"/>
  <cols>
    <col min="2" max="2" width="13.140625" customWidth="1"/>
    <col min="6" max="6" width="14.7109375" customWidth="1"/>
    <col min="7" max="7" width="18.140625" customWidth="1"/>
    <col min="13" max="13" width="16" customWidth="1"/>
    <col min="14" max="14" width="22.42578125" customWidth="1"/>
  </cols>
  <sheetData>
    <row r="1" spans="1:15" ht="15" customHeight="1" x14ac:dyDescent="0.25">
      <c r="A1" s="8" t="s">
        <v>181</v>
      </c>
      <c r="B1" s="8"/>
      <c r="C1" s="8"/>
      <c r="D1" s="8"/>
      <c r="E1" s="8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5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ht="15" customHeight="1" x14ac:dyDescent="0.25">
      <c r="A3" s="97" t="s">
        <v>3</v>
      </c>
      <c r="B3" s="98"/>
      <c r="C3" s="98"/>
      <c r="D3" s="98"/>
      <c r="E3" s="98"/>
      <c r="F3" s="98"/>
      <c r="G3" s="98"/>
      <c r="H3" s="99"/>
      <c r="I3" s="97" t="s">
        <v>21</v>
      </c>
      <c r="J3" s="98"/>
      <c r="K3" s="98"/>
      <c r="L3" s="98"/>
      <c r="M3" s="98"/>
      <c r="N3" s="98"/>
      <c r="O3" s="99"/>
    </row>
    <row r="4" spans="1:15" ht="15" customHeight="1" x14ac:dyDescent="0.25">
      <c r="A4" s="100"/>
      <c r="B4" s="101"/>
      <c r="C4" s="101"/>
      <c r="D4" s="101"/>
      <c r="E4" s="101"/>
      <c r="F4" s="101"/>
      <c r="G4" s="101"/>
      <c r="H4" s="102"/>
      <c r="I4" s="100"/>
      <c r="J4" s="101"/>
      <c r="K4" s="101"/>
      <c r="L4" s="101"/>
      <c r="M4" s="101"/>
      <c r="N4" s="101"/>
      <c r="O4" s="102"/>
    </row>
    <row r="5" spans="1:15" ht="15.75" x14ac:dyDescent="0.25">
      <c r="A5" s="103" t="s">
        <v>4</v>
      </c>
      <c r="B5" s="103" t="s">
        <v>5</v>
      </c>
      <c r="C5" s="103" t="s">
        <v>6</v>
      </c>
      <c r="D5" s="103" t="s">
        <v>7</v>
      </c>
      <c r="E5" s="103" t="s">
        <v>8</v>
      </c>
      <c r="F5" s="103" t="s">
        <v>9</v>
      </c>
      <c r="G5" s="103" t="s">
        <v>10</v>
      </c>
      <c r="H5" s="103" t="s">
        <v>11</v>
      </c>
      <c r="I5" s="103" t="s">
        <v>6</v>
      </c>
      <c r="J5" s="103" t="s">
        <v>22</v>
      </c>
      <c r="K5" s="103" t="s">
        <v>23</v>
      </c>
      <c r="L5" s="103" t="s">
        <v>24</v>
      </c>
      <c r="M5" s="103" t="s">
        <v>25</v>
      </c>
      <c r="N5" s="103" t="s">
        <v>26</v>
      </c>
      <c r="O5" s="103" t="s">
        <v>27</v>
      </c>
    </row>
    <row r="6" spans="1:15" ht="15.75" x14ac:dyDescent="0.25">
      <c r="A6" s="3">
        <v>1</v>
      </c>
      <c r="B6" s="3" t="s">
        <v>12</v>
      </c>
      <c r="C6" s="104">
        <v>2.4</v>
      </c>
      <c r="D6" s="63">
        <v>2467.98</v>
      </c>
      <c r="E6" s="63">
        <v>2566.3200000000002</v>
      </c>
      <c r="F6" s="105">
        <f>(E6-D6)/D6</f>
        <v>3.9846352077407492E-2</v>
      </c>
      <c r="G6" s="105">
        <f>(F6*100)</f>
        <v>3.984635207740749</v>
      </c>
      <c r="H6" s="106">
        <f>(G6+G7+G8)/3</f>
        <v>3.9126892774337065</v>
      </c>
      <c r="I6" s="107">
        <v>2510.71</v>
      </c>
      <c r="J6" s="107">
        <v>1428.7</v>
      </c>
      <c r="K6" s="107">
        <f t="shared" ref="K6:K32" si="0">(I6-D6)</f>
        <v>42.730000000000018</v>
      </c>
      <c r="L6" s="107">
        <f>(I6-J6)</f>
        <v>1082.01</v>
      </c>
      <c r="M6" s="108">
        <f>(K6/L6)</f>
        <v>3.949131708579405E-2</v>
      </c>
      <c r="N6" s="109">
        <f>(M6*100)</f>
        <v>3.9491317085794049</v>
      </c>
      <c r="O6" s="110">
        <f>(N6+N7+N8)/3</f>
        <v>3.7553109336356063</v>
      </c>
    </row>
    <row r="7" spans="1:15" ht="15.75" x14ac:dyDescent="0.25">
      <c r="A7" s="3">
        <v>2</v>
      </c>
      <c r="B7" s="3" t="s">
        <v>12</v>
      </c>
      <c r="C7" s="104">
        <v>2.33</v>
      </c>
      <c r="D7" s="63">
        <v>2431.71</v>
      </c>
      <c r="E7" s="63">
        <v>2523.67</v>
      </c>
      <c r="F7" s="105">
        <f t="shared" ref="F7:F32" si="1">(E7-D7)/D7</f>
        <v>3.7817009429578378E-2</v>
      </c>
      <c r="G7" s="105">
        <f t="shared" ref="G7:G32" si="2">(F7*100)</f>
        <v>3.7817009429578379</v>
      </c>
      <c r="H7" s="64"/>
      <c r="I7" s="107">
        <v>2470.1799999999998</v>
      </c>
      <c r="J7" s="107">
        <v>1410.9</v>
      </c>
      <c r="K7" s="107">
        <f t="shared" si="0"/>
        <v>38.4699999999998</v>
      </c>
      <c r="L7" s="107">
        <f t="shared" ref="L7:L32" si="3">(I7-J7)</f>
        <v>1059.2799999999997</v>
      </c>
      <c r="M7" s="108">
        <f t="shared" ref="M7:M32" si="4">(K7/L7)</f>
        <v>3.6317121063363614E-2</v>
      </c>
      <c r="N7" s="109">
        <f t="shared" ref="N7:N32" si="5">(M7*100)</f>
        <v>3.6317121063363613</v>
      </c>
      <c r="O7" s="111"/>
    </row>
    <row r="8" spans="1:15" ht="15.75" x14ac:dyDescent="0.25">
      <c r="A8" s="3">
        <v>3</v>
      </c>
      <c r="B8" s="3" t="s">
        <v>12</v>
      </c>
      <c r="C8" s="104">
        <v>2.4</v>
      </c>
      <c r="D8" s="63">
        <v>2428.16</v>
      </c>
      <c r="E8" s="63">
        <v>2524.6</v>
      </c>
      <c r="F8" s="105">
        <f t="shared" si="1"/>
        <v>3.9717316816025326E-2</v>
      </c>
      <c r="G8" s="105">
        <f t="shared" si="2"/>
        <v>3.9717316816025328</v>
      </c>
      <c r="H8" s="64"/>
      <c r="I8" s="107">
        <v>2467.46</v>
      </c>
      <c r="J8" s="107">
        <v>1401</v>
      </c>
      <c r="K8" s="107">
        <f t="shared" si="0"/>
        <v>39.300000000000182</v>
      </c>
      <c r="L8" s="107">
        <f t="shared" si="3"/>
        <v>1066.46</v>
      </c>
      <c r="M8" s="108">
        <f t="shared" si="4"/>
        <v>3.6850889859910529E-2</v>
      </c>
      <c r="N8" s="109">
        <f t="shared" si="5"/>
        <v>3.6850889859910527</v>
      </c>
      <c r="O8" s="111"/>
    </row>
    <row r="9" spans="1:15" ht="15.75" x14ac:dyDescent="0.25">
      <c r="A9" s="3">
        <v>1</v>
      </c>
      <c r="B9" s="3" t="s">
        <v>13</v>
      </c>
      <c r="C9" s="104">
        <v>2.36</v>
      </c>
      <c r="D9" s="63">
        <v>2403.11</v>
      </c>
      <c r="E9" s="63">
        <v>2491.15</v>
      </c>
      <c r="F9" s="105">
        <f t="shared" si="1"/>
        <v>3.6635859365572093E-2</v>
      </c>
      <c r="G9" s="105">
        <f t="shared" si="2"/>
        <v>3.6635859365572094</v>
      </c>
      <c r="H9" s="112">
        <f>(G9+G10+G11)/3</f>
        <v>3.8673929705617716</v>
      </c>
      <c r="I9" s="107">
        <v>2438.83</v>
      </c>
      <c r="J9" s="107">
        <v>1372.9</v>
      </c>
      <c r="K9" s="107">
        <f t="shared" si="0"/>
        <v>35.7199999999998</v>
      </c>
      <c r="L9" s="107">
        <f t="shared" si="3"/>
        <v>1065.9299999999998</v>
      </c>
      <c r="M9" s="108">
        <f t="shared" si="4"/>
        <v>3.3510643288020607E-2</v>
      </c>
      <c r="N9" s="109">
        <f t="shared" si="5"/>
        <v>3.3510643288020607</v>
      </c>
      <c r="O9" s="110">
        <f>(N9+N10+N11)/3</f>
        <v>3.9703663098552169</v>
      </c>
    </row>
    <row r="10" spans="1:15" ht="15.75" x14ac:dyDescent="0.25">
      <c r="A10" s="3">
        <v>2</v>
      </c>
      <c r="B10" s="3" t="s">
        <v>13</v>
      </c>
      <c r="C10" s="104">
        <v>2.42</v>
      </c>
      <c r="D10" s="63">
        <v>2350.6999999999998</v>
      </c>
      <c r="E10" s="63">
        <v>2443.79</v>
      </c>
      <c r="F10" s="105">
        <f t="shared" si="1"/>
        <v>3.9600969923852536E-2</v>
      </c>
      <c r="G10" s="105">
        <f t="shared" si="2"/>
        <v>3.9600969923852536</v>
      </c>
      <c r="H10" s="64"/>
      <c r="I10" s="107">
        <v>2396.48</v>
      </c>
      <c r="J10" s="107">
        <v>1354.1</v>
      </c>
      <c r="K10" s="107">
        <f t="shared" si="0"/>
        <v>45.7800000000002</v>
      </c>
      <c r="L10" s="107">
        <f t="shared" si="3"/>
        <v>1042.3800000000001</v>
      </c>
      <c r="M10" s="108">
        <f t="shared" si="4"/>
        <v>4.3918724457491697E-2</v>
      </c>
      <c r="N10" s="109">
        <f t="shared" si="5"/>
        <v>4.3918724457491694</v>
      </c>
      <c r="O10" s="111"/>
    </row>
    <row r="11" spans="1:15" ht="15.75" x14ac:dyDescent="0.25">
      <c r="A11" s="3">
        <v>3</v>
      </c>
      <c r="B11" s="3" t="s">
        <v>13</v>
      </c>
      <c r="C11" s="104">
        <v>2.39</v>
      </c>
      <c r="D11" s="63">
        <v>2373.5100000000002</v>
      </c>
      <c r="E11" s="63">
        <v>2467.94</v>
      </c>
      <c r="F11" s="105">
        <f t="shared" si="1"/>
        <v>3.9784959827428502E-2</v>
      </c>
      <c r="G11" s="105">
        <f t="shared" si="2"/>
        <v>3.9784959827428503</v>
      </c>
      <c r="H11" s="64"/>
      <c r="I11" s="63">
        <v>2417.64</v>
      </c>
      <c r="J11" s="63">
        <v>1358.9</v>
      </c>
      <c r="K11" s="107">
        <f t="shared" si="0"/>
        <v>44.129999999999654</v>
      </c>
      <c r="L11" s="107">
        <f t="shared" si="3"/>
        <v>1058.7399999999998</v>
      </c>
      <c r="M11" s="108">
        <f t="shared" si="4"/>
        <v>4.1681621550144196E-2</v>
      </c>
      <c r="N11" s="109">
        <f t="shared" si="5"/>
        <v>4.1681621550144197</v>
      </c>
      <c r="O11" s="111"/>
    </row>
    <row r="12" spans="1:15" ht="15.75" x14ac:dyDescent="0.25">
      <c r="A12" s="3">
        <v>1</v>
      </c>
      <c r="B12" s="111" t="s">
        <v>14</v>
      </c>
      <c r="C12" s="113">
        <v>2.44</v>
      </c>
      <c r="D12" s="107">
        <v>2397.44</v>
      </c>
      <c r="E12" s="107">
        <v>2501.0500000000002</v>
      </c>
      <c r="F12" s="105">
        <f t="shared" si="1"/>
        <v>4.3216931393486438E-2</v>
      </c>
      <c r="G12" s="108">
        <f t="shared" si="2"/>
        <v>4.3216931393486435</v>
      </c>
      <c r="H12" s="106">
        <f>(G12+G13+G14)/3</f>
        <v>4.0863415136850882</v>
      </c>
      <c r="I12" s="107">
        <v>2421.7199999999998</v>
      </c>
      <c r="J12" s="107">
        <v>1340.5</v>
      </c>
      <c r="K12" s="107">
        <f t="shared" si="0"/>
        <v>24.279999999999745</v>
      </c>
      <c r="L12" s="107">
        <f t="shared" si="3"/>
        <v>1081.2199999999998</v>
      </c>
      <c r="M12" s="108">
        <f t="shared" si="4"/>
        <v>2.2456114389300744E-2</v>
      </c>
      <c r="N12" s="109">
        <f t="shared" si="5"/>
        <v>2.2456114389300743</v>
      </c>
      <c r="O12" s="110">
        <f>(N12+N13+N14)/3</f>
        <v>3.5626191200704267</v>
      </c>
    </row>
    <row r="13" spans="1:15" ht="15.75" x14ac:dyDescent="0.25">
      <c r="A13" s="3">
        <v>2</v>
      </c>
      <c r="B13" s="3" t="s">
        <v>14</v>
      </c>
      <c r="C13" s="104">
        <v>2.33</v>
      </c>
      <c r="D13" s="63">
        <v>2407.94</v>
      </c>
      <c r="E13" s="63">
        <v>2511.06</v>
      </c>
      <c r="F13" s="105">
        <f t="shared" si="1"/>
        <v>4.2824987333571388E-2</v>
      </c>
      <c r="G13" s="105">
        <f t="shared" si="2"/>
        <v>4.2824987333571389</v>
      </c>
      <c r="H13" s="64"/>
      <c r="I13" s="63">
        <v>2461.3000000000002</v>
      </c>
      <c r="J13" s="63">
        <v>1371</v>
      </c>
      <c r="K13" s="107">
        <f t="shared" si="0"/>
        <v>53.360000000000127</v>
      </c>
      <c r="L13" s="107">
        <f t="shared" si="3"/>
        <v>1090.3000000000002</v>
      </c>
      <c r="M13" s="108">
        <f t="shared" si="4"/>
        <v>4.8940658534348452E-2</v>
      </c>
      <c r="N13" s="109">
        <f t="shared" si="5"/>
        <v>4.8940658534348449</v>
      </c>
      <c r="O13" s="111"/>
    </row>
    <row r="14" spans="1:15" ht="15.75" x14ac:dyDescent="0.25">
      <c r="A14" s="3">
        <v>3</v>
      </c>
      <c r="B14" s="3" t="s">
        <v>14</v>
      </c>
      <c r="C14" s="104">
        <v>2.41</v>
      </c>
      <c r="D14" s="63">
        <v>2456.1999999999998</v>
      </c>
      <c r="E14" s="63">
        <v>2545.9699999999998</v>
      </c>
      <c r="F14" s="105">
        <f t="shared" si="1"/>
        <v>3.6548326683494822E-2</v>
      </c>
      <c r="G14" s="105">
        <f t="shared" si="2"/>
        <v>3.6548326683494823</v>
      </c>
      <c r="H14" s="64"/>
      <c r="I14" s="63">
        <v>2494.9</v>
      </c>
      <c r="J14" s="63">
        <v>1404.2</v>
      </c>
      <c r="K14" s="107">
        <f t="shared" si="0"/>
        <v>38.700000000000273</v>
      </c>
      <c r="L14" s="107">
        <f t="shared" si="3"/>
        <v>1090.7</v>
      </c>
      <c r="M14" s="108">
        <f t="shared" si="4"/>
        <v>3.5481800678463619E-2</v>
      </c>
      <c r="N14" s="109">
        <f t="shared" si="5"/>
        <v>3.5481800678463618</v>
      </c>
      <c r="O14" s="111"/>
    </row>
    <row r="15" spans="1:15" ht="15.75" x14ac:dyDescent="0.25">
      <c r="A15" s="3">
        <v>1</v>
      </c>
      <c r="B15" s="3" t="s">
        <v>15</v>
      </c>
      <c r="C15" s="104">
        <v>2.34</v>
      </c>
      <c r="D15" s="63">
        <v>2398.27</v>
      </c>
      <c r="E15" s="63">
        <v>2497.59</v>
      </c>
      <c r="F15" s="105">
        <f t="shared" si="1"/>
        <v>4.141318533776437E-2</v>
      </c>
      <c r="G15" s="105">
        <f t="shared" si="2"/>
        <v>4.1413185337764373</v>
      </c>
      <c r="H15" s="112">
        <f>(G15+G16+G17)/3</f>
        <v>3.7888818872325429</v>
      </c>
      <c r="I15" s="63">
        <v>2444.59</v>
      </c>
      <c r="J15" s="63">
        <v>1370.2</v>
      </c>
      <c r="K15" s="107">
        <f t="shared" si="0"/>
        <v>46.320000000000164</v>
      </c>
      <c r="L15" s="107">
        <f t="shared" si="3"/>
        <v>1074.3900000000001</v>
      </c>
      <c r="M15" s="108">
        <f t="shared" si="4"/>
        <v>4.3112836120961812E-2</v>
      </c>
      <c r="N15" s="109">
        <f t="shared" si="5"/>
        <v>4.3112836120961813</v>
      </c>
      <c r="O15" s="110">
        <f>(N15+N16+N17)/3</f>
        <v>3.1508049426839215</v>
      </c>
    </row>
    <row r="16" spans="1:15" ht="15.75" x14ac:dyDescent="0.25">
      <c r="A16" s="3">
        <v>2</v>
      </c>
      <c r="B16" s="3" t="s">
        <v>15</v>
      </c>
      <c r="C16" s="104">
        <v>2.37</v>
      </c>
      <c r="D16" s="63">
        <v>2415.4</v>
      </c>
      <c r="E16" s="63">
        <v>2502.33</v>
      </c>
      <c r="F16" s="105">
        <f t="shared" si="1"/>
        <v>3.5989898153514874E-2</v>
      </c>
      <c r="G16" s="105">
        <f t="shared" si="2"/>
        <v>3.5989898153514872</v>
      </c>
      <c r="H16" s="64"/>
      <c r="I16" s="63">
        <v>2452.17</v>
      </c>
      <c r="J16" s="63">
        <v>1380.1</v>
      </c>
      <c r="K16" s="107">
        <f t="shared" si="0"/>
        <v>36.769999999999982</v>
      </c>
      <c r="L16" s="107">
        <f t="shared" si="3"/>
        <v>1072.0700000000002</v>
      </c>
      <c r="M16" s="108">
        <f t="shared" si="4"/>
        <v>3.4298133517400894E-2</v>
      </c>
      <c r="N16" s="109">
        <f t="shared" si="5"/>
        <v>3.4298133517400893</v>
      </c>
      <c r="O16" s="111"/>
    </row>
    <row r="17" spans="1:15" ht="15.75" x14ac:dyDescent="0.25">
      <c r="A17" s="3">
        <v>3</v>
      </c>
      <c r="B17" s="3" t="s">
        <v>15</v>
      </c>
      <c r="C17" s="104">
        <v>2.4</v>
      </c>
      <c r="D17" s="63">
        <v>2420.9</v>
      </c>
      <c r="E17" s="63">
        <v>2508.69</v>
      </c>
      <c r="F17" s="105">
        <f t="shared" si="1"/>
        <v>3.6263373125697038E-2</v>
      </c>
      <c r="G17" s="105">
        <f t="shared" si="2"/>
        <v>3.6263373125697038</v>
      </c>
      <c r="H17" s="64"/>
      <c r="I17" s="63">
        <v>2439.2199999999998</v>
      </c>
      <c r="J17" s="63">
        <v>1368.7</v>
      </c>
      <c r="K17" s="107">
        <f t="shared" si="0"/>
        <v>18.319999999999709</v>
      </c>
      <c r="L17" s="107">
        <f t="shared" si="3"/>
        <v>1070.5199999999998</v>
      </c>
      <c r="M17" s="108">
        <f t="shared" si="4"/>
        <v>1.7113178642154947E-2</v>
      </c>
      <c r="N17" s="109">
        <f t="shared" si="5"/>
        <v>1.7113178642154947</v>
      </c>
      <c r="O17" s="111"/>
    </row>
    <row r="18" spans="1:15" ht="15.75" x14ac:dyDescent="0.25">
      <c r="A18" s="3">
        <v>1</v>
      </c>
      <c r="B18" s="3" t="s">
        <v>16</v>
      </c>
      <c r="C18" s="104">
        <v>2.36</v>
      </c>
      <c r="D18" s="63">
        <v>2464.04</v>
      </c>
      <c r="E18" s="63">
        <v>2551.8200000000002</v>
      </c>
      <c r="F18" s="105">
        <f t="shared" si="1"/>
        <v>3.562442168146629E-2</v>
      </c>
      <c r="G18" s="105">
        <f t="shared" si="2"/>
        <v>3.562442168146629</v>
      </c>
      <c r="H18" s="112">
        <f>(G18+G19+G20)/3</f>
        <v>3.6349938980106891</v>
      </c>
      <c r="I18" s="63">
        <v>2501.64</v>
      </c>
      <c r="J18" s="63">
        <v>1404.9</v>
      </c>
      <c r="K18" s="107">
        <f t="shared" si="0"/>
        <v>37.599999999999909</v>
      </c>
      <c r="L18" s="107">
        <f t="shared" si="3"/>
        <v>1096.7399999999998</v>
      </c>
      <c r="M18" s="108">
        <f t="shared" si="4"/>
        <v>3.4283421777267099E-2</v>
      </c>
      <c r="N18" s="109">
        <f t="shared" si="5"/>
        <v>3.42834217772671</v>
      </c>
      <c r="O18" s="110">
        <f>(N18+N19+N20)/3</f>
        <v>3.4440756231606096</v>
      </c>
    </row>
    <row r="19" spans="1:15" ht="15.75" x14ac:dyDescent="0.25">
      <c r="A19" s="3">
        <v>2</v>
      </c>
      <c r="B19" s="3" t="s">
        <v>16</v>
      </c>
      <c r="C19" s="104">
        <v>2.42</v>
      </c>
      <c r="D19" s="63">
        <v>2444.27</v>
      </c>
      <c r="E19" s="63">
        <v>2535.6799999999998</v>
      </c>
      <c r="F19" s="105">
        <f t="shared" si="1"/>
        <v>3.739766883363943E-2</v>
      </c>
      <c r="G19" s="105">
        <f t="shared" si="2"/>
        <v>3.7397668833639433</v>
      </c>
      <c r="H19" s="64"/>
      <c r="I19" s="63">
        <v>2486.1799999999998</v>
      </c>
      <c r="J19" s="63">
        <v>1401.3</v>
      </c>
      <c r="K19" s="107">
        <f t="shared" si="0"/>
        <v>41.909999999999854</v>
      </c>
      <c r="L19" s="107">
        <f t="shared" si="3"/>
        <v>1084.8799999999999</v>
      </c>
      <c r="M19" s="108">
        <f t="shared" si="4"/>
        <v>3.8631000663667744E-2</v>
      </c>
      <c r="N19" s="109">
        <f t="shared" si="5"/>
        <v>3.8631000663667745</v>
      </c>
      <c r="O19" s="111"/>
    </row>
    <row r="20" spans="1:15" ht="15.75" x14ac:dyDescent="0.25">
      <c r="A20" s="3">
        <v>3</v>
      </c>
      <c r="B20" s="3" t="s">
        <v>16</v>
      </c>
      <c r="C20" s="104">
        <v>2.34</v>
      </c>
      <c r="D20" s="63">
        <v>2526.11</v>
      </c>
      <c r="E20" s="63">
        <v>2617.12</v>
      </c>
      <c r="F20" s="105">
        <f t="shared" si="1"/>
        <v>3.6027726425214956E-2</v>
      </c>
      <c r="G20" s="105">
        <f t="shared" si="2"/>
        <v>3.6027726425214954</v>
      </c>
      <c r="H20" s="64"/>
      <c r="I20" s="63">
        <v>2559.7800000000002</v>
      </c>
      <c r="J20" s="63">
        <v>1452.5</v>
      </c>
      <c r="K20" s="107">
        <f t="shared" si="0"/>
        <v>33.670000000000073</v>
      </c>
      <c r="L20" s="107">
        <f t="shared" si="3"/>
        <v>1107.2800000000002</v>
      </c>
      <c r="M20" s="108">
        <f t="shared" si="4"/>
        <v>3.0407846253883451E-2</v>
      </c>
      <c r="N20" s="109">
        <f t="shared" si="5"/>
        <v>3.040784625388345</v>
      </c>
      <c r="O20" s="111"/>
    </row>
    <row r="21" spans="1:15" ht="15.75" x14ac:dyDescent="0.25">
      <c r="A21" s="3">
        <v>1</v>
      </c>
      <c r="B21" s="3" t="s">
        <v>17</v>
      </c>
      <c r="C21" s="104">
        <v>2.36</v>
      </c>
      <c r="D21" s="63">
        <v>2349.27</v>
      </c>
      <c r="E21" s="63">
        <v>2421.64</v>
      </c>
      <c r="F21" s="105">
        <f t="shared" si="1"/>
        <v>3.0805313991154652E-2</v>
      </c>
      <c r="G21" s="105">
        <f t="shared" si="2"/>
        <v>3.0805313991154653</v>
      </c>
      <c r="H21" s="112">
        <f>(G21+G22+G23)/3</f>
        <v>3.2599394092324068</v>
      </c>
      <c r="I21" s="63">
        <v>2375.81</v>
      </c>
      <c r="J21" s="63">
        <v>1358.7</v>
      </c>
      <c r="K21" s="107">
        <f t="shared" si="0"/>
        <v>26.539999999999964</v>
      </c>
      <c r="L21" s="107">
        <f t="shared" si="3"/>
        <v>1017.1099999999999</v>
      </c>
      <c r="M21" s="108">
        <f t="shared" si="4"/>
        <v>2.6093539538496295E-2</v>
      </c>
      <c r="N21" s="109">
        <f t="shared" si="5"/>
        <v>2.6093539538496295</v>
      </c>
      <c r="O21" s="110">
        <f>(N21+N22+N23)/3</f>
        <v>3.1981024474681656</v>
      </c>
    </row>
    <row r="22" spans="1:15" ht="15.75" x14ac:dyDescent="0.25">
      <c r="A22" s="3">
        <v>2</v>
      </c>
      <c r="B22" s="3" t="s">
        <v>17</v>
      </c>
      <c r="C22" s="104">
        <v>2.4</v>
      </c>
      <c r="D22" s="63">
        <v>2308.4299999999998</v>
      </c>
      <c r="E22" s="63">
        <v>2389.35</v>
      </c>
      <c r="F22" s="105">
        <f t="shared" si="1"/>
        <v>3.5054127697179499E-2</v>
      </c>
      <c r="G22" s="105">
        <f t="shared" si="2"/>
        <v>3.50541276971795</v>
      </c>
      <c r="H22" s="64"/>
      <c r="I22" s="63">
        <v>2342.31</v>
      </c>
      <c r="J22" s="63">
        <v>1342.5</v>
      </c>
      <c r="K22" s="107">
        <f t="shared" si="0"/>
        <v>33.880000000000109</v>
      </c>
      <c r="L22" s="107">
        <f t="shared" si="3"/>
        <v>999.81</v>
      </c>
      <c r="M22" s="108">
        <f t="shared" si="4"/>
        <v>3.3886438423300538E-2</v>
      </c>
      <c r="N22" s="109">
        <f t="shared" si="5"/>
        <v>3.3886438423300538</v>
      </c>
      <c r="O22" s="111"/>
    </row>
    <row r="23" spans="1:15" ht="15.75" x14ac:dyDescent="0.25">
      <c r="A23" s="3">
        <v>3</v>
      </c>
      <c r="B23" s="3" t="s">
        <v>17</v>
      </c>
      <c r="C23" s="104">
        <v>2.42</v>
      </c>
      <c r="D23" s="63">
        <v>2337.6</v>
      </c>
      <c r="E23" s="63">
        <v>2412.2600000000002</v>
      </c>
      <c r="F23" s="105">
        <f t="shared" si="1"/>
        <v>3.1938740588638055E-2</v>
      </c>
      <c r="G23" s="105">
        <f t="shared" si="2"/>
        <v>3.1938740588638055</v>
      </c>
      <c r="H23" s="64"/>
      <c r="I23" s="63">
        <v>2373.89</v>
      </c>
      <c r="J23" s="63">
        <v>1364.8</v>
      </c>
      <c r="K23" s="107">
        <f t="shared" si="0"/>
        <v>36.289999999999964</v>
      </c>
      <c r="L23" s="107">
        <f t="shared" si="3"/>
        <v>1009.0899999999999</v>
      </c>
      <c r="M23" s="108">
        <f t="shared" si="4"/>
        <v>3.5963095462248129E-2</v>
      </c>
      <c r="N23" s="109">
        <f t="shared" si="5"/>
        <v>3.5963095462248127</v>
      </c>
      <c r="O23" s="111"/>
    </row>
    <row r="24" spans="1:15" ht="15.75" x14ac:dyDescent="0.25">
      <c r="A24" s="3">
        <v>1</v>
      </c>
      <c r="B24" s="3" t="s">
        <v>18</v>
      </c>
      <c r="C24" s="104">
        <v>2.38</v>
      </c>
      <c r="D24" s="63">
        <v>2338.9</v>
      </c>
      <c r="E24" s="63">
        <v>2412.5700000000002</v>
      </c>
      <c r="F24" s="105">
        <f t="shared" si="1"/>
        <v>3.1497712599940171E-2</v>
      </c>
      <c r="G24" s="105">
        <f t="shared" si="2"/>
        <v>3.1497712599940173</v>
      </c>
      <c r="H24" s="112">
        <f>(G24+G25+G26)/3</f>
        <v>3.1823780129626802</v>
      </c>
      <c r="I24" s="63">
        <v>2352.9499999999998</v>
      </c>
      <c r="J24" s="63">
        <v>1354.2</v>
      </c>
      <c r="K24" s="107">
        <f t="shared" si="0"/>
        <v>14.049999999999727</v>
      </c>
      <c r="L24" s="107">
        <f t="shared" si="3"/>
        <v>998.74999999999977</v>
      </c>
      <c r="M24" s="108">
        <f t="shared" si="4"/>
        <v>1.4067584480600481E-2</v>
      </c>
      <c r="N24" s="109">
        <f t="shared" si="5"/>
        <v>1.4067584480600481</v>
      </c>
      <c r="O24" s="110">
        <f>(N24+N25+N26)/3</f>
        <v>2.7904969600477814</v>
      </c>
    </row>
    <row r="25" spans="1:15" ht="15.75" x14ac:dyDescent="0.25">
      <c r="A25" s="3">
        <v>2</v>
      </c>
      <c r="B25" s="3" t="s">
        <v>18</v>
      </c>
      <c r="C25" s="104">
        <v>2.31</v>
      </c>
      <c r="D25" s="63">
        <v>2378.5700000000002</v>
      </c>
      <c r="E25" s="63">
        <v>2454.52</v>
      </c>
      <c r="F25" s="105">
        <f t="shared" si="1"/>
        <v>3.1930950108678663E-2</v>
      </c>
      <c r="G25" s="105">
        <f t="shared" si="2"/>
        <v>3.1930950108678662</v>
      </c>
      <c r="H25" s="64"/>
      <c r="I25" s="63">
        <v>2413.7199999999998</v>
      </c>
      <c r="J25" s="63">
        <v>1406.7</v>
      </c>
      <c r="K25" s="107">
        <f t="shared" si="0"/>
        <v>35.149999999999636</v>
      </c>
      <c r="L25" s="107">
        <f t="shared" si="3"/>
        <v>1007.0199999999998</v>
      </c>
      <c r="M25" s="108">
        <f t="shared" si="4"/>
        <v>3.4904967130741836E-2</v>
      </c>
      <c r="N25" s="109">
        <f t="shared" si="5"/>
        <v>3.4904967130741835</v>
      </c>
      <c r="O25" s="111"/>
    </row>
    <row r="26" spans="1:15" ht="15.75" x14ac:dyDescent="0.25">
      <c r="A26" s="3">
        <v>3</v>
      </c>
      <c r="B26" s="3" t="s">
        <v>18</v>
      </c>
      <c r="C26" s="104">
        <v>2.35</v>
      </c>
      <c r="D26" s="63">
        <v>2324.4</v>
      </c>
      <c r="E26" s="63">
        <v>2398.88</v>
      </c>
      <c r="F26" s="105">
        <f t="shared" si="1"/>
        <v>3.2042677680261582E-2</v>
      </c>
      <c r="G26" s="105">
        <f t="shared" si="2"/>
        <v>3.204267768026158</v>
      </c>
      <c r="H26" s="64"/>
      <c r="I26" s="63">
        <v>2358.5500000000002</v>
      </c>
      <c r="J26" s="63">
        <v>1375.6</v>
      </c>
      <c r="K26" s="107">
        <f t="shared" si="0"/>
        <v>34.150000000000091</v>
      </c>
      <c r="L26" s="107">
        <f t="shared" si="3"/>
        <v>982.95000000000027</v>
      </c>
      <c r="M26" s="108">
        <f t="shared" si="4"/>
        <v>3.4742357190091139E-2</v>
      </c>
      <c r="N26" s="109">
        <f t="shared" si="5"/>
        <v>3.4742357190091138</v>
      </c>
      <c r="O26" s="111"/>
    </row>
    <row r="27" spans="1:15" ht="15.75" x14ac:dyDescent="0.25">
      <c r="A27" s="3">
        <v>1</v>
      </c>
      <c r="B27" s="3" t="s">
        <v>19</v>
      </c>
      <c r="C27" s="104">
        <v>2.4</v>
      </c>
      <c r="D27" s="63">
        <v>2434.04</v>
      </c>
      <c r="E27" s="63">
        <v>2515.7800000000002</v>
      </c>
      <c r="F27" s="105">
        <f t="shared" si="1"/>
        <v>3.3582028232896848E-2</v>
      </c>
      <c r="G27" s="105">
        <f t="shared" si="2"/>
        <v>3.3582028232896848</v>
      </c>
      <c r="H27" s="112">
        <f>(G27+G28+G29)/3</f>
        <v>3.3051406340271172</v>
      </c>
      <c r="I27" s="63">
        <v>2462.1999999999998</v>
      </c>
      <c r="J27" s="63">
        <v>1430.6</v>
      </c>
      <c r="K27" s="107">
        <f t="shared" si="0"/>
        <v>28.159999999999854</v>
      </c>
      <c r="L27" s="107">
        <f t="shared" si="3"/>
        <v>1031.5999999999999</v>
      </c>
      <c r="M27" s="108">
        <f t="shared" si="4"/>
        <v>2.7297402093834681E-2</v>
      </c>
      <c r="N27" s="109">
        <f t="shared" si="5"/>
        <v>2.729740209383468</v>
      </c>
      <c r="O27" s="110">
        <f>(N27+N28+N29)/3</f>
        <v>3.0341976393375329</v>
      </c>
    </row>
    <row r="28" spans="1:15" ht="15.75" x14ac:dyDescent="0.25">
      <c r="A28" s="3">
        <v>2</v>
      </c>
      <c r="B28" s="3" t="s">
        <v>19</v>
      </c>
      <c r="C28" s="104">
        <v>2.4300000000000002</v>
      </c>
      <c r="D28" s="63">
        <v>2403.96</v>
      </c>
      <c r="E28" s="63">
        <v>2484.58</v>
      </c>
      <c r="F28" s="105">
        <f t="shared" si="1"/>
        <v>3.3536331719329723E-2</v>
      </c>
      <c r="G28" s="105">
        <f t="shared" si="2"/>
        <v>3.3536331719329722</v>
      </c>
      <c r="H28" s="64"/>
      <c r="I28" s="63">
        <v>2443.63</v>
      </c>
      <c r="J28" s="63">
        <v>1416.3</v>
      </c>
      <c r="K28" s="107">
        <f t="shared" si="0"/>
        <v>39.670000000000073</v>
      </c>
      <c r="L28" s="107">
        <f t="shared" si="3"/>
        <v>1027.3300000000002</v>
      </c>
      <c r="M28" s="108">
        <f t="shared" si="4"/>
        <v>3.8614661306493596E-2</v>
      </c>
      <c r="N28" s="109">
        <f t="shared" si="5"/>
        <v>3.8614661306493594</v>
      </c>
      <c r="O28" s="111"/>
    </row>
    <row r="29" spans="1:15" ht="15.75" x14ac:dyDescent="0.25">
      <c r="A29" s="3">
        <v>3</v>
      </c>
      <c r="B29" s="3" t="s">
        <v>19</v>
      </c>
      <c r="C29" s="104">
        <v>2.41</v>
      </c>
      <c r="D29" s="63">
        <v>2427.2800000000002</v>
      </c>
      <c r="E29" s="63">
        <v>2505.04</v>
      </c>
      <c r="F29" s="105">
        <f t="shared" si="1"/>
        <v>3.2035859068586962E-2</v>
      </c>
      <c r="G29" s="105">
        <f t="shared" si="2"/>
        <v>3.203585906858696</v>
      </c>
      <c r="H29" s="64"/>
      <c r="I29" s="63">
        <v>2453.0300000000002</v>
      </c>
      <c r="J29" s="63">
        <v>1427.7</v>
      </c>
      <c r="K29" s="107">
        <f t="shared" si="0"/>
        <v>25.75</v>
      </c>
      <c r="L29" s="107">
        <f t="shared" si="3"/>
        <v>1025.3300000000002</v>
      </c>
      <c r="M29" s="108">
        <f t="shared" si="4"/>
        <v>2.5113865779797719E-2</v>
      </c>
      <c r="N29" s="109">
        <f t="shared" si="5"/>
        <v>2.5113865779797719</v>
      </c>
      <c r="O29" s="111"/>
    </row>
    <row r="30" spans="1:15" ht="15.75" x14ac:dyDescent="0.25">
      <c r="A30" s="3">
        <v>1</v>
      </c>
      <c r="B30" s="3" t="s">
        <v>20</v>
      </c>
      <c r="C30" s="104">
        <v>2.3199999999999998</v>
      </c>
      <c r="D30" s="63">
        <v>2341.63</v>
      </c>
      <c r="E30" s="63">
        <v>2421.29</v>
      </c>
      <c r="F30" s="105">
        <f t="shared" si="1"/>
        <v>3.4019038020524098E-2</v>
      </c>
      <c r="G30" s="105">
        <f t="shared" si="2"/>
        <v>3.4019038020524097</v>
      </c>
      <c r="H30" s="112">
        <f>(G30+G31+G32)/3</f>
        <v>3.28780521221899</v>
      </c>
      <c r="I30" s="63">
        <v>2375.62</v>
      </c>
      <c r="J30" s="63">
        <v>1379.4</v>
      </c>
      <c r="K30" s="107">
        <f t="shared" si="0"/>
        <v>33.989999999999782</v>
      </c>
      <c r="L30" s="107">
        <f t="shared" si="3"/>
        <v>996.2199999999998</v>
      </c>
      <c r="M30" s="108">
        <f t="shared" si="4"/>
        <v>3.4118969705486529E-2</v>
      </c>
      <c r="N30" s="109">
        <f t="shared" si="5"/>
        <v>3.411896970548653</v>
      </c>
      <c r="O30" s="110">
        <f>(N30+N31+N32)/3</f>
        <v>3.2943131300574358</v>
      </c>
    </row>
    <row r="31" spans="1:15" ht="15.75" x14ac:dyDescent="0.25">
      <c r="A31" s="3">
        <v>2</v>
      </c>
      <c r="B31" s="3" t="s">
        <v>20</v>
      </c>
      <c r="C31" s="104">
        <v>2.34</v>
      </c>
      <c r="D31" s="63">
        <v>2345.0700000000002</v>
      </c>
      <c r="E31" s="63">
        <v>2425.94</v>
      </c>
      <c r="F31" s="105">
        <f t="shared" si="1"/>
        <v>3.4485111318638628E-2</v>
      </c>
      <c r="G31" s="105">
        <f t="shared" si="2"/>
        <v>3.4485111318638628</v>
      </c>
      <c r="H31" s="64"/>
      <c r="I31" s="63">
        <v>2380.63</v>
      </c>
      <c r="J31" s="63">
        <v>1376.1</v>
      </c>
      <c r="K31" s="107">
        <f t="shared" si="0"/>
        <v>35.559999999999945</v>
      </c>
      <c r="L31" s="107">
        <f t="shared" si="3"/>
        <v>1004.5300000000002</v>
      </c>
      <c r="M31" s="108">
        <f t="shared" si="4"/>
        <v>3.5399639632464876E-2</v>
      </c>
      <c r="N31" s="109">
        <f t="shared" si="5"/>
        <v>3.5399639632464877</v>
      </c>
      <c r="O31" s="111"/>
    </row>
    <row r="32" spans="1:15" ht="15.75" x14ac:dyDescent="0.25">
      <c r="A32" s="3">
        <v>3</v>
      </c>
      <c r="B32" s="3" t="s">
        <v>20</v>
      </c>
      <c r="C32" s="104">
        <v>2.4</v>
      </c>
      <c r="D32" s="63">
        <v>2390.64</v>
      </c>
      <c r="E32" s="63">
        <v>2462.67</v>
      </c>
      <c r="F32" s="105">
        <f t="shared" si="1"/>
        <v>3.0130007027406973E-2</v>
      </c>
      <c r="G32" s="105">
        <f t="shared" si="2"/>
        <v>3.0130007027406971</v>
      </c>
      <c r="H32" s="64"/>
      <c r="I32" s="63">
        <v>2420.52</v>
      </c>
      <c r="J32" s="63">
        <v>1401.1</v>
      </c>
      <c r="K32" s="107">
        <f t="shared" si="0"/>
        <v>29.880000000000109</v>
      </c>
      <c r="L32" s="107">
        <f t="shared" si="3"/>
        <v>1019.4200000000001</v>
      </c>
      <c r="M32" s="108">
        <f t="shared" si="4"/>
        <v>2.9310784563771661E-2</v>
      </c>
      <c r="N32" s="109">
        <f t="shared" si="5"/>
        <v>2.9310784563771661</v>
      </c>
      <c r="O32" s="111"/>
    </row>
    <row r="33" spans="1:15" ht="15.75" x14ac:dyDescent="0.25">
      <c r="A33" s="77"/>
      <c r="B33" s="77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</row>
    <row r="34" spans="1:15" ht="15.75" x14ac:dyDescent="0.25">
      <c r="A34" s="114" t="s">
        <v>28</v>
      </c>
      <c r="B34" s="114"/>
      <c r="C34" s="114"/>
      <c r="D34" s="114"/>
      <c r="E34" s="114"/>
      <c r="F34" s="117"/>
      <c r="G34" s="5"/>
      <c r="H34" s="4"/>
      <c r="I34" s="4"/>
      <c r="J34" s="4"/>
      <c r="K34" s="4"/>
      <c r="L34" s="4"/>
      <c r="M34" s="4"/>
      <c r="N34" s="4"/>
      <c r="O34" s="4"/>
    </row>
    <row r="35" spans="1:15" ht="15.75" x14ac:dyDescent="0.25">
      <c r="A35" s="115" t="s">
        <v>29</v>
      </c>
      <c r="B35" s="117"/>
      <c r="C35" s="117"/>
      <c r="D35" s="117"/>
      <c r="E35" s="117"/>
      <c r="F35" s="117"/>
      <c r="G35" s="5"/>
      <c r="H35" s="4"/>
      <c r="I35" s="4"/>
      <c r="J35" s="4"/>
      <c r="K35" s="4"/>
      <c r="L35" s="4"/>
      <c r="M35" s="4"/>
      <c r="N35" s="4"/>
      <c r="O35" s="4"/>
    </row>
    <row r="36" spans="1:15" ht="15.75" x14ac:dyDescent="0.25">
      <c r="A36" s="116" t="s">
        <v>30</v>
      </c>
      <c r="B36" s="116"/>
      <c r="C36" s="116"/>
      <c r="D36" s="116"/>
      <c r="E36" s="116"/>
      <c r="F36" s="116"/>
      <c r="G36" s="6"/>
      <c r="H36" s="4"/>
      <c r="I36" s="4"/>
      <c r="J36" s="4"/>
      <c r="K36" s="4"/>
      <c r="L36" s="4"/>
      <c r="M36" s="4"/>
      <c r="N36" s="4"/>
      <c r="O36" s="4"/>
    </row>
    <row r="37" spans="1:15" ht="15.75" x14ac:dyDescent="0.25">
      <c r="A37" s="116" t="s">
        <v>31</v>
      </c>
      <c r="B37" s="116"/>
      <c r="C37" s="116"/>
      <c r="D37" s="116"/>
      <c r="E37" s="116"/>
      <c r="F37" s="116"/>
      <c r="G37" s="6"/>
      <c r="H37" s="4"/>
      <c r="I37" s="4"/>
      <c r="J37" s="4"/>
      <c r="K37" s="4"/>
      <c r="L37" s="4"/>
      <c r="M37" s="4"/>
      <c r="N37" s="4"/>
      <c r="O37" s="4"/>
    </row>
    <row r="38" spans="1:15" ht="15.75" x14ac:dyDescent="0.25">
      <c r="A38" s="8"/>
      <c r="B38" s="8"/>
      <c r="C38" s="8"/>
      <c r="D38" s="8"/>
      <c r="E38" s="8"/>
      <c r="F38" s="8"/>
      <c r="G38" s="4"/>
      <c r="H38" s="4"/>
      <c r="I38" s="4"/>
      <c r="J38" s="4"/>
      <c r="K38" s="4"/>
      <c r="L38" s="4"/>
      <c r="M38" s="4"/>
      <c r="N38" s="4"/>
      <c r="O38" s="4"/>
    </row>
  </sheetData>
  <mergeCells count="2">
    <mergeCell ref="A3:H4"/>
    <mergeCell ref="I3:O4"/>
  </mergeCells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L17"/>
  <sheetViews>
    <sheetView workbookViewId="0">
      <selection activeCell="D11" sqref="D11"/>
    </sheetView>
  </sheetViews>
  <sheetFormatPr defaultRowHeight="15" x14ac:dyDescent="0.25"/>
  <cols>
    <col min="1" max="1" width="28.7109375" customWidth="1"/>
    <col min="2" max="2" width="23.5703125" customWidth="1"/>
    <col min="3" max="3" width="15.42578125" customWidth="1"/>
    <col min="6" max="8" width="21.7109375" customWidth="1"/>
    <col min="9" max="9" width="14.5703125" customWidth="1"/>
    <col min="10" max="10" width="15.7109375" customWidth="1"/>
    <col min="11" max="11" width="15.42578125" customWidth="1"/>
    <col min="12" max="12" width="13.5703125" customWidth="1"/>
    <col min="13" max="13" width="9.140625" customWidth="1"/>
  </cols>
  <sheetData>
    <row r="1" spans="1:12" ht="15.75" x14ac:dyDescent="0.25">
      <c r="A1" s="8" t="s">
        <v>182</v>
      </c>
    </row>
    <row r="2" spans="1:12" ht="16.5" customHeight="1" x14ac:dyDescent="0.25">
      <c r="A2" s="20" t="s">
        <v>33</v>
      </c>
      <c r="B2" s="9"/>
      <c r="F2" s="19" t="s">
        <v>162</v>
      </c>
      <c r="G2" s="19"/>
      <c r="H2" s="19"/>
    </row>
    <row r="3" spans="1:12" ht="15.75" x14ac:dyDescent="0.25">
      <c r="A3" s="9"/>
      <c r="B3" s="9"/>
      <c r="G3" s="66"/>
    </row>
    <row r="4" spans="1:12" ht="15.75" x14ac:dyDescent="0.25">
      <c r="A4" s="9"/>
      <c r="B4" s="9"/>
      <c r="E4" s="16"/>
      <c r="G4" s="66"/>
    </row>
    <row r="5" spans="1:12" ht="16.5" customHeight="1" x14ac:dyDescent="0.25">
      <c r="A5" s="10" t="s">
        <v>34</v>
      </c>
      <c r="B5" s="10" t="s">
        <v>0</v>
      </c>
      <c r="C5" s="11" t="s">
        <v>35</v>
      </c>
      <c r="F5" s="10" t="s">
        <v>167</v>
      </c>
      <c r="G5" s="74" t="s">
        <v>168</v>
      </c>
      <c r="H5" s="75"/>
      <c r="I5" s="76" t="s">
        <v>151</v>
      </c>
      <c r="J5" s="76"/>
      <c r="K5" s="76" t="s">
        <v>164</v>
      </c>
      <c r="L5" s="76"/>
    </row>
    <row r="6" spans="1:12" ht="15.75" x14ac:dyDescent="0.25">
      <c r="A6" s="12" t="s">
        <v>163</v>
      </c>
      <c r="B6" s="13">
        <v>0</v>
      </c>
      <c r="C6" s="3">
        <v>0</v>
      </c>
      <c r="F6" s="72"/>
      <c r="G6" s="11" t="s">
        <v>165</v>
      </c>
      <c r="H6" s="11" t="s">
        <v>38</v>
      </c>
      <c r="I6" s="11" t="s">
        <v>165</v>
      </c>
      <c r="J6" s="11" t="s">
        <v>166</v>
      </c>
      <c r="K6" s="11" t="s">
        <v>37</v>
      </c>
      <c r="L6" s="11" t="s">
        <v>38</v>
      </c>
    </row>
    <row r="7" spans="1:12" ht="15.75" x14ac:dyDescent="0.25">
      <c r="A7" s="12" t="s">
        <v>151</v>
      </c>
      <c r="B7" s="13">
        <v>1</v>
      </c>
      <c r="C7" s="3">
        <v>15</v>
      </c>
      <c r="F7" s="73"/>
      <c r="G7" s="67">
        <v>145</v>
      </c>
      <c r="H7" s="68">
        <v>235</v>
      </c>
      <c r="I7" s="69"/>
      <c r="J7" s="70"/>
      <c r="K7" s="70"/>
      <c r="L7" s="71"/>
    </row>
    <row r="8" spans="1:12" ht="15.75" x14ac:dyDescent="0.25">
      <c r="A8" s="14"/>
      <c r="B8" s="13">
        <v>0.75</v>
      </c>
      <c r="C8" s="3">
        <v>15</v>
      </c>
      <c r="F8" s="65">
        <v>0.25</v>
      </c>
      <c r="G8" s="65"/>
      <c r="H8" s="65"/>
      <c r="I8" s="63">
        <v>165</v>
      </c>
      <c r="J8" s="63">
        <v>250</v>
      </c>
      <c r="K8" s="63">
        <v>150</v>
      </c>
      <c r="L8" s="63">
        <v>245</v>
      </c>
    </row>
    <row r="9" spans="1:12" ht="15.75" x14ac:dyDescent="0.25">
      <c r="A9" s="12"/>
      <c r="B9" s="13">
        <v>0.5</v>
      </c>
      <c r="C9" s="3">
        <v>15</v>
      </c>
      <c r="F9" s="65">
        <v>0.5</v>
      </c>
      <c r="G9" s="65"/>
      <c r="H9" s="65"/>
      <c r="I9" s="63">
        <v>200</v>
      </c>
      <c r="J9" s="63">
        <v>285</v>
      </c>
      <c r="K9" s="63">
        <v>155</v>
      </c>
      <c r="L9" s="63">
        <v>250</v>
      </c>
    </row>
    <row r="10" spans="1:12" ht="15.75" x14ac:dyDescent="0.25">
      <c r="A10" s="12"/>
      <c r="B10" s="13">
        <v>0.25</v>
      </c>
      <c r="C10" s="3">
        <v>10</v>
      </c>
      <c r="F10" s="65">
        <v>0.75</v>
      </c>
      <c r="G10" s="65"/>
      <c r="H10" s="65"/>
      <c r="I10" s="63">
        <v>210</v>
      </c>
      <c r="J10" s="63">
        <v>305</v>
      </c>
      <c r="K10" s="63">
        <v>160</v>
      </c>
      <c r="L10" s="63">
        <v>260</v>
      </c>
    </row>
    <row r="11" spans="1:12" ht="15.75" x14ac:dyDescent="0.25">
      <c r="A11" s="12" t="s">
        <v>152</v>
      </c>
      <c r="B11" s="13">
        <v>1</v>
      </c>
      <c r="C11" s="3">
        <v>10</v>
      </c>
      <c r="F11" s="65">
        <v>1</v>
      </c>
      <c r="G11" s="65"/>
      <c r="H11" s="65"/>
      <c r="I11" s="63">
        <v>220</v>
      </c>
      <c r="J11" s="63">
        <v>315</v>
      </c>
      <c r="K11" s="63">
        <v>165</v>
      </c>
      <c r="L11" s="63">
        <v>265</v>
      </c>
    </row>
    <row r="12" spans="1:12" ht="15.75" x14ac:dyDescent="0.25">
      <c r="A12" s="12"/>
      <c r="B12" s="13">
        <v>0.75</v>
      </c>
      <c r="C12" s="3">
        <v>10</v>
      </c>
    </row>
    <row r="13" spans="1:12" ht="15.75" x14ac:dyDescent="0.25">
      <c r="A13" s="12"/>
      <c r="B13" s="13">
        <v>0.5</v>
      </c>
      <c r="C13" s="3">
        <v>15</v>
      </c>
    </row>
    <row r="14" spans="1:12" ht="15.75" x14ac:dyDescent="0.25">
      <c r="A14" s="12"/>
      <c r="B14" s="13">
        <v>0.25</v>
      </c>
      <c r="C14" s="3">
        <v>10</v>
      </c>
    </row>
    <row r="15" spans="1:12" ht="15.75" x14ac:dyDescent="0.25">
      <c r="A15" s="15"/>
      <c r="B15" s="9"/>
      <c r="C15" s="16"/>
    </row>
    <row r="16" spans="1:12" ht="15.75" x14ac:dyDescent="0.25">
      <c r="A16" s="9"/>
      <c r="B16" s="9"/>
    </row>
    <row r="17" ht="16.5" customHeight="1" x14ac:dyDescent="0.25"/>
  </sheetData>
  <mergeCells count="5">
    <mergeCell ref="K5:L5"/>
    <mergeCell ref="I5:J5"/>
    <mergeCell ref="G5:H5"/>
    <mergeCell ref="I7:L7"/>
    <mergeCell ref="F6:F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8"/>
  <sheetViews>
    <sheetView topLeftCell="A16" workbookViewId="0">
      <selection activeCell="L10" sqref="L10"/>
    </sheetView>
  </sheetViews>
  <sheetFormatPr defaultRowHeight="15" x14ac:dyDescent="0.25"/>
  <sheetData>
    <row r="1" spans="2:10" ht="15.75" thickBot="1" x14ac:dyDescent="0.3"/>
    <row r="2" spans="2:10" ht="24" customHeight="1" x14ac:dyDescent="0.25">
      <c r="B2" s="38"/>
      <c r="C2" s="38" t="s">
        <v>128</v>
      </c>
      <c r="D2" s="38" t="s">
        <v>129</v>
      </c>
      <c r="E2" s="38" t="s">
        <v>130</v>
      </c>
      <c r="F2" s="38" t="s">
        <v>131</v>
      </c>
      <c r="G2" s="38" t="s">
        <v>132</v>
      </c>
      <c r="H2" s="38"/>
      <c r="I2" s="38" t="s">
        <v>133</v>
      </c>
      <c r="J2" s="38" t="s">
        <v>134</v>
      </c>
    </row>
    <row r="3" spans="2:10" x14ac:dyDescent="0.25">
      <c r="B3" s="39"/>
      <c r="C3" s="39"/>
      <c r="D3" s="39"/>
      <c r="E3" s="39"/>
      <c r="F3" s="39"/>
      <c r="G3" s="41" t="s">
        <v>135</v>
      </c>
      <c r="H3" s="25" t="s">
        <v>136</v>
      </c>
      <c r="I3" s="39"/>
      <c r="J3" s="39"/>
    </row>
    <row r="4" spans="2:10" ht="15.75" thickBot="1" x14ac:dyDescent="0.3">
      <c r="B4" s="40"/>
      <c r="C4" s="40"/>
      <c r="D4" s="40"/>
      <c r="E4" s="40"/>
      <c r="F4" s="40"/>
      <c r="G4" s="40"/>
      <c r="H4" s="26" t="s">
        <v>137</v>
      </c>
      <c r="I4" s="40"/>
      <c r="J4" s="40"/>
    </row>
    <row r="5" spans="2:10" ht="15.75" thickBot="1" x14ac:dyDescent="0.3">
      <c r="B5" s="43" t="s">
        <v>138</v>
      </c>
      <c r="C5" s="43"/>
      <c r="D5" s="43"/>
      <c r="E5" s="43"/>
      <c r="F5" s="43"/>
      <c r="G5" s="43"/>
      <c r="H5" s="43"/>
      <c r="I5" s="28"/>
      <c r="J5" s="28"/>
    </row>
    <row r="6" spans="2:10" x14ac:dyDescent="0.25">
      <c r="B6" s="25" t="s">
        <v>1</v>
      </c>
      <c r="C6" s="29"/>
      <c r="D6" s="29"/>
      <c r="E6" s="22"/>
      <c r="F6" s="29"/>
      <c r="G6" s="29"/>
      <c r="H6" s="29"/>
      <c r="I6" s="29"/>
      <c r="J6" s="29"/>
    </row>
    <row r="7" spans="2:10" x14ac:dyDescent="0.25">
      <c r="B7" s="25">
        <v>0</v>
      </c>
      <c r="C7" s="29">
        <v>3</v>
      </c>
      <c r="D7" s="29">
        <v>3.9129999999999998</v>
      </c>
      <c r="E7" s="29">
        <v>0.11364</v>
      </c>
      <c r="F7" s="29">
        <v>6.5610000000000002E-2</v>
      </c>
      <c r="G7" s="29">
        <v>3.6307</v>
      </c>
      <c r="H7" s="29">
        <v>4.1952999999999996</v>
      </c>
      <c r="I7" s="29">
        <v>3.78</v>
      </c>
      <c r="J7" s="29">
        <v>3.98</v>
      </c>
    </row>
    <row r="8" spans="2:10" x14ac:dyDescent="0.25">
      <c r="B8" s="25">
        <v>25</v>
      </c>
      <c r="C8" s="29">
        <v>3</v>
      </c>
      <c r="D8" s="29">
        <v>3.6349999999999998</v>
      </c>
      <c r="E8" s="29">
        <v>9.3210000000000001E-2</v>
      </c>
      <c r="F8" s="29">
        <v>5.382E-2</v>
      </c>
      <c r="G8" s="29">
        <v>3.4034</v>
      </c>
      <c r="H8" s="29">
        <v>3.8666</v>
      </c>
      <c r="I8" s="29">
        <v>3.56</v>
      </c>
      <c r="J8" s="29">
        <v>3.74</v>
      </c>
    </row>
    <row r="9" spans="2:10" x14ac:dyDescent="0.25">
      <c r="B9" s="25">
        <v>50</v>
      </c>
      <c r="C9" s="29">
        <v>3</v>
      </c>
      <c r="D9" s="29">
        <v>3.7886000000000002</v>
      </c>
      <c r="E9" s="29">
        <v>0.30542999999999998</v>
      </c>
      <c r="F9" s="29">
        <v>0.176339</v>
      </c>
      <c r="G9" s="29">
        <v>3.0299</v>
      </c>
      <c r="H9" s="29">
        <v>4.5473999999999997</v>
      </c>
      <c r="I9" s="29">
        <v>3.59</v>
      </c>
      <c r="J9" s="29">
        <v>4.1399999999999997</v>
      </c>
    </row>
    <row r="10" spans="2:10" x14ac:dyDescent="0.25">
      <c r="B10" s="25">
        <v>75</v>
      </c>
      <c r="C10" s="29">
        <v>3</v>
      </c>
      <c r="D10" s="29">
        <v>4.0862999999999996</v>
      </c>
      <c r="E10" s="29">
        <v>0.37408000000000002</v>
      </c>
      <c r="F10" s="29">
        <v>0.21598000000000001</v>
      </c>
      <c r="G10" s="29">
        <v>3.1570999999999998</v>
      </c>
      <c r="H10" s="29">
        <v>5.0156000000000001</v>
      </c>
      <c r="I10" s="29">
        <v>3.65</v>
      </c>
      <c r="J10" s="29">
        <v>4.32</v>
      </c>
    </row>
    <row r="11" spans="2:10" x14ac:dyDescent="0.25">
      <c r="B11" s="25">
        <v>100</v>
      </c>
      <c r="C11" s="29">
        <v>3</v>
      </c>
      <c r="D11" s="29">
        <v>3.8673000000000002</v>
      </c>
      <c r="E11" s="29">
        <v>0.17632</v>
      </c>
      <c r="F11" s="29">
        <v>0.101799</v>
      </c>
      <c r="G11" s="29">
        <v>3.4293</v>
      </c>
      <c r="H11" s="29">
        <v>4.3052999999999999</v>
      </c>
      <c r="I11" s="29">
        <v>3.66</v>
      </c>
      <c r="J11" s="29">
        <v>3.97</v>
      </c>
    </row>
    <row r="12" spans="2:10" x14ac:dyDescent="0.25">
      <c r="B12" s="25" t="s">
        <v>139</v>
      </c>
      <c r="C12" s="29">
        <v>15</v>
      </c>
      <c r="D12" s="29">
        <v>3.8580999999999999</v>
      </c>
      <c r="E12" s="29">
        <v>0.25370999999999999</v>
      </c>
      <c r="F12" s="29">
        <v>6.5509999999999999E-2</v>
      </c>
      <c r="G12" s="29">
        <v>3.7176</v>
      </c>
      <c r="H12" s="29">
        <v>3.9986000000000002</v>
      </c>
      <c r="I12" s="29">
        <v>3.56</v>
      </c>
      <c r="J12" s="29">
        <v>4.32</v>
      </c>
    </row>
    <row r="13" spans="2:10" x14ac:dyDescent="0.25">
      <c r="B13" s="25" t="s">
        <v>2</v>
      </c>
      <c r="C13" s="29"/>
      <c r="D13" s="29"/>
      <c r="E13" s="29"/>
      <c r="F13" s="29"/>
      <c r="G13" s="29"/>
      <c r="H13" s="29"/>
      <c r="I13" s="29"/>
      <c r="J13" s="29"/>
    </row>
    <row r="14" spans="2:10" x14ac:dyDescent="0.25">
      <c r="B14" s="25">
        <v>0</v>
      </c>
      <c r="C14" s="29">
        <v>3</v>
      </c>
      <c r="D14" s="29">
        <v>3.9129999999999998</v>
      </c>
      <c r="E14" s="29">
        <v>0.11364</v>
      </c>
      <c r="F14" s="29">
        <v>6.5610000000000002E-2</v>
      </c>
      <c r="G14" s="29">
        <v>3.6307</v>
      </c>
      <c r="H14" s="29">
        <v>4.1952999999999996</v>
      </c>
      <c r="I14" s="29">
        <v>3.78</v>
      </c>
      <c r="J14" s="29">
        <v>3.99</v>
      </c>
    </row>
    <row r="15" spans="2:10" x14ac:dyDescent="0.25">
      <c r="B15" s="25">
        <v>25</v>
      </c>
      <c r="C15" s="29">
        <v>3</v>
      </c>
      <c r="D15" s="29">
        <v>3.2879999999999998</v>
      </c>
      <c r="E15" s="29">
        <v>0.23930999999999999</v>
      </c>
      <c r="F15" s="29">
        <v>0.13816999999999999</v>
      </c>
      <c r="G15" s="29">
        <v>2.6934999999999998</v>
      </c>
      <c r="H15" s="29">
        <v>3.8824999999999998</v>
      </c>
      <c r="I15" s="29">
        <v>3.01</v>
      </c>
      <c r="J15" s="29">
        <v>3.45</v>
      </c>
    </row>
    <row r="16" spans="2:10" x14ac:dyDescent="0.25">
      <c r="B16" s="25">
        <v>50</v>
      </c>
      <c r="C16" s="29">
        <v>3</v>
      </c>
      <c r="D16" s="29">
        <v>3.3052999999999999</v>
      </c>
      <c r="E16" s="29">
        <v>8.7779999999999997E-2</v>
      </c>
      <c r="F16" s="29">
        <v>5.0680000000000003E-2</v>
      </c>
      <c r="G16" s="29">
        <v>3.0872999999999999</v>
      </c>
      <c r="H16" s="29">
        <v>3.5234000000000001</v>
      </c>
      <c r="I16" s="29">
        <v>3.2</v>
      </c>
      <c r="J16" s="29">
        <v>3.36</v>
      </c>
    </row>
    <row r="17" spans="2:10" x14ac:dyDescent="0.25">
      <c r="B17" s="25">
        <v>75</v>
      </c>
      <c r="C17" s="29">
        <v>3</v>
      </c>
      <c r="D17" s="29">
        <v>3.1823000000000001</v>
      </c>
      <c r="E17" s="29">
        <v>2.8539999999999999E-2</v>
      </c>
      <c r="F17" s="29">
        <v>1.6480000000000002E-2</v>
      </c>
      <c r="G17" s="29">
        <v>3.1114000000000002</v>
      </c>
      <c r="H17" s="29">
        <v>3.5234000000000001</v>
      </c>
      <c r="I17" s="29">
        <v>3.15</v>
      </c>
      <c r="J17" s="29">
        <v>3.2</v>
      </c>
    </row>
    <row r="18" spans="2:10" x14ac:dyDescent="0.25">
      <c r="B18" s="25">
        <v>100</v>
      </c>
      <c r="C18" s="29">
        <v>3</v>
      </c>
      <c r="D18" s="29">
        <v>3.26</v>
      </c>
      <c r="E18" s="29">
        <v>0.21956999999999999</v>
      </c>
      <c r="F18" s="29">
        <v>0.12676999999999999</v>
      </c>
      <c r="G18" s="29">
        <v>2.7145999999999999</v>
      </c>
      <c r="H18" s="29">
        <v>3.8054000000000001</v>
      </c>
      <c r="I18" s="29">
        <v>3.08</v>
      </c>
      <c r="J18" s="29">
        <v>3.51</v>
      </c>
    </row>
    <row r="19" spans="2:10" ht="15.75" thickBot="1" x14ac:dyDescent="0.3">
      <c r="B19" s="30" t="s">
        <v>139</v>
      </c>
      <c r="C19" s="31">
        <v>15</v>
      </c>
      <c r="D19" s="31">
        <v>3.3896999999999999</v>
      </c>
      <c r="E19" s="31">
        <v>0.30557000000000001</v>
      </c>
      <c r="F19" s="31">
        <v>7.8899999999999998E-2</v>
      </c>
      <c r="G19" s="31">
        <v>3.2204999999999999</v>
      </c>
      <c r="H19" s="31">
        <v>3.5590000000000002</v>
      </c>
      <c r="I19" s="31">
        <v>3.01</v>
      </c>
      <c r="J19" s="31">
        <v>3.99</v>
      </c>
    </row>
    <row r="20" spans="2:10" x14ac:dyDescent="0.25">
      <c r="B20" s="45" t="s">
        <v>140</v>
      </c>
      <c r="C20" s="45"/>
      <c r="D20" s="45"/>
      <c r="E20" s="45"/>
      <c r="F20" s="45"/>
      <c r="G20" s="45"/>
      <c r="H20" s="45"/>
      <c r="I20" s="45"/>
      <c r="J20" s="45"/>
    </row>
    <row r="21" spans="2:10" ht="15.75" thickBot="1" x14ac:dyDescent="0.3">
      <c r="B21" s="46"/>
      <c r="C21" s="46"/>
      <c r="D21" s="46"/>
      <c r="E21" s="46"/>
      <c r="F21" s="46"/>
      <c r="G21" s="46"/>
      <c r="H21" s="46"/>
      <c r="I21" s="46"/>
      <c r="J21" s="46"/>
    </row>
    <row r="22" spans="2:10" x14ac:dyDescent="0.25">
      <c r="B22" s="33" t="s">
        <v>1</v>
      </c>
      <c r="C22" s="33"/>
      <c r="D22" s="33"/>
      <c r="E22" s="33"/>
      <c r="F22" s="33"/>
      <c r="G22" s="35"/>
      <c r="H22" s="33"/>
      <c r="I22" s="33"/>
      <c r="J22" s="33"/>
    </row>
    <row r="23" spans="2:10" x14ac:dyDescent="0.25">
      <c r="B23" s="32">
        <v>0</v>
      </c>
      <c r="C23" s="32">
        <v>3</v>
      </c>
      <c r="D23" s="32">
        <v>3.7553000000000001</v>
      </c>
      <c r="E23" s="32">
        <v>0.16980000000000001</v>
      </c>
      <c r="F23" s="32">
        <v>9.8030000000000006E-2</v>
      </c>
      <c r="G23" s="24"/>
      <c r="H23" s="32">
        <v>4.1771000000000003</v>
      </c>
      <c r="I23" s="32">
        <v>3.63</v>
      </c>
      <c r="J23" s="32">
        <v>3.95</v>
      </c>
    </row>
    <row r="24" spans="2:10" x14ac:dyDescent="0.25">
      <c r="B24" s="24"/>
      <c r="C24" s="24"/>
      <c r="D24" s="24"/>
      <c r="E24" s="24"/>
      <c r="F24" s="24"/>
      <c r="G24" s="34">
        <v>3.3334999999999999</v>
      </c>
      <c r="H24" s="24"/>
      <c r="I24" s="24"/>
      <c r="J24" s="24"/>
    </row>
    <row r="25" spans="2:10" x14ac:dyDescent="0.25">
      <c r="B25" s="32">
        <v>25</v>
      </c>
      <c r="C25" s="23">
        <v>3</v>
      </c>
      <c r="D25" s="23">
        <v>3.444</v>
      </c>
      <c r="E25" s="23">
        <v>0.41122999999999998</v>
      </c>
      <c r="F25" s="23">
        <v>0.23741999999999999</v>
      </c>
      <c r="G25" s="23">
        <v>2.4224000000000001</v>
      </c>
      <c r="H25" s="23">
        <v>4.4654999999999996</v>
      </c>
      <c r="I25" s="23">
        <v>3.04</v>
      </c>
      <c r="J25" s="23">
        <v>3.86</v>
      </c>
    </row>
    <row r="26" spans="2:10" x14ac:dyDescent="0.25">
      <c r="B26" s="32">
        <v>50</v>
      </c>
      <c r="C26" s="23">
        <v>3</v>
      </c>
      <c r="D26" s="23">
        <v>3.1505999999999998</v>
      </c>
      <c r="E26" s="23">
        <v>1.3223100000000001</v>
      </c>
      <c r="F26" s="23">
        <v>0.76343000000000005</v>
      </c>
      <c r="G26" s="23">
        <v>-0.1341</v>
      </c>
      <c r="H26" s="23">
        <v>6.4353999999999996</v>
      </c>
      <c r="I26" s="23">
        <v>1.71</v>
      </c>
      <c r="J26" s="23">
        <v>4.3099999999999996</v>
      </c>
    </row>
    <row r="27" spans="2:10" x14ac:dyDescent="0.25">
      <c r="B27" s="32">
        <v>75</v>
      </c>
      <c r="C27" s="23">
        <v>3</v>
      </c>
      <c r="D27" s="23">
        <v>3.5626000000000002</v>
      </c>
      <c r="E27" s="23">
        <v>1.32406</v>
      </c>
      <c r="F27" s="23">
        <v>0.76444000000000001</v>
      </c>
      <c r="G27" s="23">
        <v>0.27350000000000002</v>
      </c>
      <c r="H27" s="23">
        <v>6.8517999999999999</v>
      </c>
      <c r="I27" s="23">
        <v>2.2400000000000002</v>
      </c>
      <c r="J27" s="23">
        <v>4.8899999999999997</v>
      </c>
    </row>
    <row r="28" spans="2:10" x14ac:dyDescent="0.25">
      <c r="B28" s="32">
        <v>100</v>
      </c>
      <c r="C28" s="23">
        <v>3</v>
      </c>
      <c r="D28" s="23">
        <v>3.9702999999999999</v>
      </c>
      <c r="E28" s="23">
        <v>0.54791999999999996</v>
      </c>
      <c r="F28" s="23">
        <v>0.31634000000000001</v>
      </c>
      <c r="G28" s="23">
        <v>2.6092</v>
      </c>
      <c r="H28" s="23">
        <v>5.3314000000000004</v>
      </c>
      <c r="I28" s="23">
        <v>3.35</v>
      </c>
      <c r="J28" s="23">
        <v>4.3899999999999997</v>
      </c>
    </row>
    <row r="29" spans="2:10" x14ac:dyDescent="0.25">
      <c r="B29" s="32" t="s">
        <v>139</v>
      </c>
      <c r="C29" s="23">
        <v>15</v>
      </c>
      <c r="D29" s="23">
        <v>3.5766</v>
      </c>
      <c r="E29" s="23">
        <v>0.80879000000000001</v>
      </c>
      <c r="F29" s="23">
        <v>0.20882999999999999</v>
      </c>
      <c r="G29" s="23">
        <v>3.1286999999999998</v>
      </c>
      <c r="H29" s="23">
        <v>4.0244</v>
      </c>
      <c r="I29" s="23">
        <v>1.71</v>
      </c>
      <c r="J29" s="23">
        <v>4.8899999999999997</v>
      </c>
    </row>
    <row r="30" spans="2:10" x14ac:dyDescent="0.25">
      <c r="B30" s="32" t="s">
        <v>2</v>
      </c>
      <c r="C30" s="23"/>
      <c r="D30" s="23"/>
      <c r="E30" s="23"/>
      <c r="F30" s="23"/>
      <c r="G30" s="23"/>
      <c r="H30" s="23"/>
      <c r="I30" s="23"/>
      <c r="J30" s="23"/>
    </row>
    <row r="31" spans="2:10" x14ac:dyDescent="0.25">
      <c r="B31" s="32">
        <v>0</v>
      </c>
      <c r="C31" s="23">
        <v>3</v>
      </c>
      <c r="D31" s="23">
        <v>3.7553000000000001</v>
      </c>
      <c r="E31" s="23">
        <v>0.16980000000000001</v>
      </c>
      <c r="F31" s="23">
        <v>9.8030000000000006E-2</v>
      </c>
      <c r="G31" s="23">
        <v>3.3334999999999999</v>
      </c>
      <c r="H31" s="23">
        <v>4.1771000000000003</v>
      </c>
      <c r="I31" s="23">
        <v>3.63</v>
      </c>
      <c r="J31" s="23">
        <v>3.95</v>
      </c>
    </row>
    <row r="32" spans="2:10" x14ac:dyDescent="0.25">
      <c r="B32" s="32">
        <v>25</v>
      </c>
      <c r="C32" s="23">
        <v>3</v>
      </c>
      <c r="D32" s="23">
        <v>3.2942999999999998</v>
      </c>
      <c r="E32" s="23">
        <v>0.3211</v>
      </c>
      <c r="F32" s="23">
        <v>0.18539</v>
      </c>
      <c r="G32" s="23">
        <v>2.4967000000000001</v>
      </c>
      <c r="H32" s="23">
        <v>4.0919999999999996</v>
      </c>
      <c r="I32" s="23">
        <v>3.95</v>
      </c>
      <c r="J32" s="23">
        <v>3.54</v>
      </c>
    </row>
    <row r="33" spans="2:10" x14ac:dyDescent="0.25">
      <c r="B33" s="32">
        <v>50</v>
      </c>
      <c r="C33" s="23">
        <v>3</v>
      </c>
      <c r="D33" s="23">
        <v>3.0339999999999998</v>
      </c>
      <c r="E33" s="23">
        <v>0.72453000000000001</v>
      </c>
      <c r="F33" s="23">
        <v>0.41830000000000001</v>
      </c>
      <c r="G33" s="23">
        <v>1.2342</v>
      </c>
      <c r="H33" s="23">
        <v>4.8338000000000001</v>
      </c>
      <c r="I33" s="23">
        <v>2.5099999999999998</v>
      </c>
      <c r="J33" s="23">
        <v>3.86</v>
      </c>
    </row>
    <row r="34" spans="2:10" x14ac:dyDescent="0.25">
      <c r="B34" s="32">
        <v>75</v>
      </c>
      <c r="C34" s="23">
        <v>3</v>
      </c>
      <c r="D34" s="23">
        <v>2.7902999999999998</v>
      </c>
      <c r="E34" s="23">
        <v>1.1980299999999999</v>
      </c>
      <c r="F34" s="23">
        <v>0.69167999999999996</v>
      </c>
      <c r="G34" s="23">
        <v>-0.1857</v>
      </c>
      <c r="H34" s="23">
        <v>5.7664</v>
      </c>
      <c r="I34" s="23">
        <v>1.41</v>
      </c>
      <c r="J34" s="23">
        <v>3.49</v>
      </c>
    </row>
    <row r="35" spans="2:10" x14ac:dyDescent="0.25">
      <c r="B35" s="32">
        <v>100</v>
      </c>
      <c r="C35" s="23">
        <v>3</v>
      </c>
      <c r="D35" s="23">
        <v>3.198</v>
      </c>
      <c r="E35" s="23">
        <v>0.52048000000000005</v>
      </c>
      <c r="F35" s="23">
        <v>0.30049999999999999</v>
      </c>
      <c r="G35" s="23">
        <v>1.905</v>
      </c>
      <c r="H35" s="23">
        <v>4.4909999999999997</v>
      </c>
      <c r="I35" s="23">
        <v>2.61</v>
      </c>
      <c r="J35" s="23">
        <v>3.6</v>
      </c>
    </row>
    <row r="36" spans="2:10" ht="15.75" thickBot="1" x14ac:dyDescent="0.3">
      <c r="B36" s="36" t="s">
        <v>139</v>
      </c>
      <c r="C36" s="37">
        <v>15</v>
      </c>
      <c r="D36" s="37">
        <v>3.2143999999999999</v>
      </c>
      <c r="E36" s="37">
        <v>0.66874</v>
      </c>
      <c r="F36" s="37">
        <v>0.17266999999999999</v>
      </c>
      <c r="G36" s="37">
        <v>2.8441000000000001</v>
      </c>
      <c r="H36" s="37">
        <v>3.5847000000000002</v>
      </c>
      <c r="I36" s="37">
        <v>1.41</v>
      </c>
      <c r="J36" s="37">
        <v>3.95</v>
      </c>
    </row>
    <row r="37" spans="2:10" x14ac:dyDescent="0.25">
      <c r="B37" s="45"/>
      <c r="C37" s="45"/>
      <c r="D37" s="45"/>
      <c r="E37" s="45"/>
      <c r="F37" s="45"/>
      <c r="G37" s="45"/>
      <c r="H37" s="45"/>
      <c r="I37" s="45"/>
      <c r="J37" s="45"/>
    </row>
    <row r="38" spans="2:10" x14ac:dyDescent="0.25">
      <c r="B38" s="44"/>
      <c r="C38" s="44"/>
      <c r="D38" s="44"/>
      <c r="E38" s="44"/>
      <c r="F38" s="44"/>
      <c r="G38" s="44"/>
      <c r="H38" s="44"/>
      <c r="I38" s="44"/>
      <c r="J38" s="44"/>
    </row>
  </sheetData>
  <mergeCells count="14">
    <mergeCell ref="B37:J37"/>
    <mergeCell ref="B38:J38"/>
    <mergeCell ref="I2:I4"/>
    <mergeCell ref="J2:J4"/>
    <mergeCell ref="G3:G4"/>
    <mergeCell ref="B5:H5"/>
    <mergeCell ref="B20:J20"/>
    <mergeCell ref="B21:J21"/>
    <mergeCell ref="B2:B4"/>
    <mergeCell ref="C2:C4"/>
    <mergeCell ref="D2:D4"/>
    <mergeCell ref="E2:E4"/>
    <mergeCell ref="F2:F4"/>
    <mergeCell ref="G2:H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13"/>
  <sheetViews>
    <sheetView workbookViewId="0">
      <selection activeCell="M9" sqref="M9"/>
    </sheetView>
  </sheetViews>
  <sheetFormatPr defaultRowHeight="15" x14ac:dyDescent="0.25"/>
  <sheetData>
    <row r="1" spans="3:11" ht="15.75" thickBot="1" x14ac:dyDescent="0.3"/>
    <row r="2" spans="3:11" ht="24" customHeight="1" x14ac:dyDescent="0.25">
      <c r="C2" s="49"/>
      <c r="D2" s="38" t="s">
        <v>128</v>
      </c>
      <c r="E2" s="38" t="s">
        <v>129</v>
      </c>
      <c r="F2" s="38" t="s">
        <v>130</v>
      </c>
      <c r="G2" s="38" t="s">
        <v>131</v>
      </c>
      <c r="H2" s="38" t="s">
        <v>132</v>
      </c>
      <c r="I2" s="38"/>
      <c r="J2" s="38" t="s">
        <v>133</v>
      </c>
      <c r="K2" s="38" t="s">
        <v>134</v>
      </c>
    </row>
    <row r="3" spans="3:11" ht="24.75" thickBot="1" x14ac:dyDescent="0.3">
      <c r="C3" s="42"/>
      <c r="D3" s="40"/>
      <c r="E3" s="40"/>
      <c r="F3" s="40"/>
      <c r="G3" s="40"/>
      <c r="H3" s="26" t="s">
        <v>135</v>
      </c>
      <c r="I3" s="26" t="s">
        <v>141</v>
      </c>
      <c r="J3" s="40"/>
      <c r="K3" s="40"/>
    </row>
    <row r="4" spans="3:11" x14ac:dyDescent="0.25">
      <c r="C4" s="27"/>
      <c r="D4" s="29"/>
      <c r="E4" s="29"/>
      <c r="F4" s="29"/>
      <c r="G4" s="29"/>
      <c r="H4" s="29"/>
      <c r="I4" s="29"/>
      <c r="J4" s="29"/>
      <c r="K4" s="29"/>
    </row>
    <row r="5" spans="3:11" x14ac:dyDescent="0.25">
      <c r="C5" s="27" t="s">
        <v>142</v>
      </c>
      <c r="D5" s="29">
        <v>15</v>
      </c>
      <c r="E5" s="29">
        <v>41.006700000000002</v>
      </c>
      <c r="F5" s="29">
        <v>6.2331399999999997</v>
      </c>
      <c r="G5" s="29">
        <v>1.6093900000000001</v>
      </c>
      <c r="H5" s="29">
        <v>37.554900000000004</v>
      </c>
      <c r="I5" s="29">
        <v>44.458500000000001</v>
      </c>
      <c r="J5" s="29">
        <v>28</v>
      </c>
      <c r="K5" s="29">
        <v>48.4</v>
      </c>
    </row>
    <row r="6" spans="3:11" x14ac:dyDescent="0.25">
      <c r="C6" s="27" t="s">
        <v>143</v>
      </c>
      <c r="D6" s="29">
        <v>15</v>
      </c>
      <c r="E6" s="29">
        <v>39.506700000000002</v>
      </c>
      <c r="F6" s="29">
        <v>6.4284499999999998</v>
      </c>
      <c r="G6" s="29">
        <v>1.6598200000000001</v>
      </c>
      <c r="H6" s="29">
        <v>35.9467</v>
      </c>
      <c r="I6" s="29">
        <v>43.066600000000001</v>
      </c>
      <c r="J6" s="29">
        <v>27.3</v>
      </c>
      <c r="K6" s="29">
        <v>49.2</v>
      </c>
    </row>
    <row r="7" spans="3:11" x14ac:dyDescent="0.25">
      <c r="C7" s="27" t="s">
        <v>144</v>
      </c>
      <c r="D7" s="29">
        <v>15</v>
      </c>
      <c r="E7" s="47">
        <v>20.58</v>
      </c>
      <c r="F7" s="29">
        <v>6.3318000000000003</v>
      </c>
      <c r="G7" s="29">
        <v>1.63486</v>
      </c>
      <c r="H7" s="29">
        <v>17.073599999999999</v>
      </c>
      <c r="I7" s="29">
        <v>24.086400000000001</v>
      </c>
      <c r="J7" s="29">
        <v>12.9</v>
      </c>
      <c r="K7" s="29">
        <v>29.4</v>
      </c>
    </row>
    <row r="8" spans="3:11" x14ac:dyDescent="0.25">
      <c r="C8" s="27" t="s">
        <v>145</v>
      </c>
      <c r="D8" s="29">
        <v>15</v>
      </c>
      <c r="E8" s="29">
        <v>44.093299999999999</v>
      </c>
      <c r="F8" s="29">
        <v>4.6152600000000001</v>
      </c>
      <c r="G8" s="29">
        <v>1.1916599999999999</v>
      </c>
      <c r="H8" s="29">
        <v>41.537500000000001</v>
      </c>
      <c r="I8" s="29">
        <v>46.6492</v>
      </c>
      <c r="J8" s="29">
        <v>35.799999999999997</v>
      </c>
      <c r="K8" s="29">
        <v>51.8</v>
      </c>
    </row>
    <row r="9" spans="3:11" x14ac:dyDescent="0.25">
      <c r="C9" s="27" t="s">
        <v>146</v>
      </c>
      <c r="D9" s="29">
        <v>15</v>
      </c>
      <c r="E9" s="29">
        <v>37.573300000000003</v>
      </c>
      <c r="F9" s="29">
        <v>3.8283700000000001</v>
      </c>
      <c r="G9" s="29">
        <v>0.98848000000000003</v>
      </c>
      <c r="H9" s="29">
        <v>35.453299999999999</v>
      </c>
      <c r="I9" s="29">
        <v>39.693399999999997</v>
      </c>
      <c r="J9" s="29">
        <v>31.2</v>
      </c>
      <c r="K9" s="29">
        <v>44.4</v>
      </c>
    </row>
    <row r="10" spans="3:11" x14ac:dyDescent="0.25">
      <c r="C10" s="27" t="s">
        <v>147</v>
      </c>
      <c r="D10" s="29">
        <v>15</v>
      </c>
      <c r="E10" s="29">
        <v>43.026699999999998</v>
      </c>
      <c r="F10" s="29">
        <v>5.0950199999999999</v>
      </c>
      <c r="G10" s="29">
        <v>1.3155300000000001</v>
      </c>
      <c r="H10" s="29">
        <v>40.205100000000002</v>
      </c>
      <c r="I10" s="29">
        <v>45.848199999999999</v>
      </c>
      <c r="J10" s="29">
        <v>33.1</v>
      </c>
      <c r="K10" s="29">
        <v>50.4</v>
      </c>
    </row>
    <row r="11" spans="3:11" x14ac:dyDescent="0.25">
      <c r="C11" s="27" t="s">
        <v>148</v>
      </c>
      <c r="D11" s="29">
        <v>15</v>
      </c>
      <c r="E11" s="29">
        <v>8</v>
      </c>
      <c r="F11" s="29">
        <v>1.19523</v>
      </c>
      <c r="G11" s="29">
        <v>0.30861</v>
      </c>
      <c r="H11" s="29">
        <v>7.3380999999999998</v>
      </c>
      <c r="I11" s="29">
        <v>8.6618999999999993</v>
      </c>
      <c r="J11" s="29">
        <v>5.7</v>
      </c>
      <c r="K11" s="29">
        <v>9.6999999999999993</v>
      </c>
    </row>
    <row r="12" spans="3:11" x14ac:dyDescent="0.25">
      <c r="C12" s="27" t="s">
        <v>149</v>
      </c>
      <c r="D12" s="29">
        <v>15</v>
      </c>
      <c r="E12" s="29">
        <v>43.213299999999997</v>
      </c>
      <c r="F12" s="29">
        <v>4.1933400000000001</v>
      </c>
      <c r="G12" s="29">
        <v>1.0827199999999999</v>
      </c>
      <c r="H12" s="29">
        <v>40.891100000000002</v>
      </c>
      <c r="I12" s="29">
        <v>45.535499999999999</v>
      </c>
      <c r="J12" s="29">
        <v>36.6</v>
      </c>
      <c r="K12" s="29">
        <v>49.6</v>
      </c>
    </row>
    <row r="13" spans="3:11" ht="15.75" thickBot="1" x14ac:dyDescent="0.3">
      <c r="C13" s="48" t="s">
        <v>150</v>
      </c>
      <c r="D13" s="31">
        <v>15</v>
      </c>
      <c r="E13" s="31">
        <v>37.659999999999997</v>
      </c>
      <c r="F13" s="31">
        <v>4.4321599999999997</v>
      </c>
      <c r="G13" s="31">
        <v>1.14438</v>
      </c>
      <c r="H13" s="31">
        <v>35.205599999999997</v>
      </c>
      <c r="I13" s="31">
        <v>40.114400000000003</v>
      </c>
      <c r="J13" s="31">
        <v>28.2</v>
      </c>
      <c r="K13" s="31">
        <v>44.6</v>
      </c>
    </row>
  </sheetData>
  <mergeCells count="8">
    <mergeCell ref="J2:J3"/>
    <mergeCell ref="K2:K3"/>
    <mergeCell ref="C2:C3"/>
    <mergeCell ref="D2:D3"/>
    <mergeCell ref="E2:E3"/>
    <mergeCell ref="F2:F3"/>
    <mergeCell ref="G2:G3"/>
    <mergeCell ref="H2:I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B1:F17"/>
  <sheetViews>
    <sheetView workbookViewId="0">
      <selection activeCell="I8" sqref="I8"/>
    </sheetView>
  </sheetViews>
  <sheetFormatPr defaultRowHeight="15" x14ac:dyDescent="0.25"/>
  <cols>
    <col min="2" max="2" width="26" customWidth="1"/>
    <col min="3" max="3" width="27.7109375" customWidth="1"/>
    <col min="4" max="4" width="34.5703125" customWidth="1"/>
  </cols>
  <sheetData>
    <row r="1" spans="2:6" ht="16.5" thickBot="1" x14ac:dyDescent="0.3">
      <c r="B1" s="8" t="s">
        <v>183</v>
      </c>
    </row>
    <row r="2" spans="2:6" ht="32.25" thickBot="1" x14ac:dyDescent="0.3">
      <c r="B2" s="95" t="s">
        <v>39</v>
      </c>
      <c r="C2" s="89" t="s">
        <v>40</v>
      </c>
      <c r="D2" s="89" t="s">
        <v>41</v>
      </c>
      <c r="F2" s="7" t="s">
        <v>169</v>
      </c>
    </row>
    <row r="3" spans="2:6" ht="15.75" x14ac:dyDescent="0.25">
      <c r="B3" s="90" t="s">
        <v>42</v>
      </c>
      <c r="C3" s="91"/>
      <c r="D3" s="91"/>
    </row>
    <row r="4" spans="2:6" ht="15.75" x14ac:dyDescent="0.25">
      <c r="B4" s="92" t="s">
        <v>43</v>
      </c>
      <c r="C4" s="91" t="s">
        <v>44</v>
      </c>
      <c r="D4" s="91" t="s">
        <v>45</v>
      </c>
    </row>
    <row r="5" spans="2:6" ht="15.75" x14ac:dyDescent="0.25">
      <c r="B5" s="92" t="s">
        <v>46</v>
      </c>
      <c r="C5" s="91">
        <v>3.2</v>
      </c>
      <c r="D5" s="91" t="s">
        <v>47</v>
      </c>
    </row>
    <row r="6" spans="2:6" ht="15.75" x14ac:dyDescent="0.25">
      <c r="B6" s="92" t="s">
        <v>48</v>
      </c>
      <c r="C6" s="91" t="s">
        <v>49</v>
      </c>
      <c r="D6" s="91" t="s">
        <v>50</v>
      </c>
    </row>
    <row r="7" spans="2:6" ht="15.75" x14ac:dyDescent="0.25">
      <c r="B7" s="92" t="s">
        <v>51</v>
      </c>
      <c r="C7" s="91" t="s">
        <v>52</v>
      </c>
      <c r="D7" s="91" t="s">
        <v>53</v>
      </c>
    </row>
    <row r="8" spans="2:6" ht="15.75" x14ac:dyDescent="0.25">
      <c r="B8" s="92" t="s">
        <v>54</v>
      </c>
      <c r="C8" s="91" t="s">
        <v>55</v>
      </c>
      <c r="D8" s="91" t="s">
        <v>56</v>
      </c>
    </row>
    <row r="9" spans="2:6" ht="15.75" x14ac:dyDescent="0.25">
      <c r="B9" s="92" t="s">
        <v>57</v>
      </c>
      <c r="C9" s="91" t="s">
        <v>58</v>
      </c>
      <c r="D9" s="91" t="s">
        <v>59</v>
      </c>
    </row>
    <row r="10" spans="2:6" ht="15.75" x14ac:dyDescent="0.25">
      <c r="B10" s="92" t="s">
        <v>60</v>
      </c>
      <c r="C10" s="91" t="s">
        <v>61</v>
      </c>
      <c r="D10" s="91" t="s">
        <v>62</v>
      </c>
    </row>
    <row r="11" spans="2:6" ht="15.75" x14ac:dyDescent="0.25">
      <c r="B11" s="92" t="s">
        <v>63</v>
      </c>
      <c r="C11" s="91" t="s">
        <v>64</v>
      </c>
      <c r="D11" s="91" t="s">
        <v>65</v>
      </c>
    </row>
    <row r="12" spans="2:6" ht="15.75" x14ac:dyDescent="0.25">
      <c r="B12" s="92" t="s">
        <v>66</v>
      </c>
      <c r="C12" s="91">
        <v>6.7</v>
      </c>
      <c r="D12" s="91" t="s">
        <v>67</v>
      </c>
    </row>
    <row r="13" spans="2:6" ht="15.75" x14ac:dyDescent="0.25">
      <c r="B13" s="92" t="s">
        <v>68</v>
      </c>
      <c r="C13" s="91" t="s">
        <v>69</v>
      </c>
      <c r="D13" s="91" t="s">
        <v>70</v>
      </c>
    </row>
    <row r="14" spans="2:6" ht="15.75" x14ac:dyDescent="0.25">
      <c r="B14" s="92" t="s">
        <v>71</v>
      </c>
      <c r="C14" s="91" t="s">
        <v>72</v>
      </c>
      <c r="D14" s="91" t="s">
        <v>73</v>
      </c>
    </row>
    <row r="15" spans="2:6" ht="15.75" x14ac:dyDescent="0.25">
      <c r="B15" s="92" t="s">
        <v>74</v>
      </c>
      <c r="C15" s="91" t="s">
        <v>75</v>
      </c>
      <c r="D15" s="91" t="s">
        <v>56</v>
      </c>
    </row>
    <row r="16" spans="2:6" ht="15.75" x14ac:dyDescent="0.25">
      <c r="B16" s="92" t="s">
        <v>76</v>
      </c>
      <c r="C16" s="91" t="s">
        <v>77</v>
      </c>
      <c r="D16" s="91" t="s">
        <v>78</v>
      </c>
    </row>
    <row r="17" spans="2:4" ht="16.5" thickBot="1" x14ac:dyDescent="0.3">
      <c r="B17" s="93" t="s">
        <v>79</v>
      </c>
      <c r="C17" s="94" t="s">
        <v>80</v>
      </c>
      <c r="D17" s="94" t="s">
        <v>81</v>
      </c>
    </row>
  </sheetData>
  <pageMargins left="0.7" right="0.7" top="0.75" bottom="0.75" header="0.3" footer="0.3"/>
  <pageSetup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B1:K39"/>
  <sheetViews>
    <sheetView tabSelected="1" workbookViewId="0">
      <selection activeCell="H17" sqref="H17"/>
    </sheetView>
  </sheetViews>
  <sheetFormatPr defaultRowHeight="15" x14ac:dyDescent="0.25"/>
  <cols>
    <col min="2" max="2" width="27.28515625" customWidth="1"/>
    <col min="3" max="3" width="21.42578125" customWidth="1"/>
    <col min="4" max="4" width="24.5703125" customWidth="1"/>
    <col min="5" max="5" width="19" customWidth="1"/>
    <col min="6" max="6" width="24.7109375" customWidth="1"/>
  </cols>
  <sheetData>
    <row r="1" spans="2:11" ht="16.5" thickBot="1" x14ac:dyDescent="0.3">
      <c r="B1" s="8" t="s">
        <v>184</v>
      </c>
      <c r="C1" s="8"/>
      <c r="D1" s="8"/>
      <c r="E1" s="8"/>
    </row>
    <row r="2" spans="2:11" ht="16.5" thickBot="1" x14ac:dyDescent="0.3">
      <c r="B2" s="78" t="s">
        <v>82</v>
      </c>
      <c r="C2" s="88" t="s">
        <v>83</v>
      </c>
      <c r="D2" s="88" t="s">
        <v>1</v>
      </c>
      <c r="E2" s="88" t="s">
        <v>2</v>
      </c>
      <c r="F2" s="87" t="s">
        <v>84</v>
      </c>
    </row>
    <row r="3" spans="2:11" ht="15.75" x14ac:dyDescent="0.25">
      <c r="B3" s="79" t="s">
        <v>46</v>
      </c>
      <c r="C3" s="80" t="s">
        <v>85</v>
      </c>
      <c r="D3" s="80">
        <v>64</v>
      </c>
      <c r="E3" s="80">
        <v>42</v>
      </c>
      <c r="F3" s="81">
        <v>34.4</v>
      </c>
    </row>
    <row r="4" spans="2:11" ht="15.75" x14ac:dyDescent="0.25">
      <c r="B4" s="82" t="s">
        <v>86</v>
      </c>
      <c r="C4" s="83" t="s">
        <v>87</v>
      </c>
      <c r="D4" s="80" t="s">
        <v>88</v>
      </c>
      <c r="E4" s="80" t="s">
        <v>90</v>
      </c>
      <c r="F4" s="81" t="s">
        <v>92</v>
      </c>
      <c r="G4" s="53"/>
      <c r="H4" s="53"/>
      <c r="I4" s="53"/>
      <c r="J4" s="53"/>
      <c r="K4" s="53"/>
    </row>
    <row r="5" spans="2:11" ht="15.75" x14ac:dyDescent="0.25">
      <c r="B5" s="82"/>
      <c r="C5" s="83"/>
      <c r="D5" s="80" t="s">
        <v>89</v>
      </c>
      <c r="E5" s="80" t="s">
        <v>91</v>
      </c>
      <c r="F5" s="81" t="s">
        <v>93</v>
      </c>
      <c r="G5" s="54"/>
      <c r="H5" s="96" t="s">
        <v>174</v>
      </c>
      <c r="I5" s="53"/>
      <c r="J5" s="53"/>
      <c r="K5" s="53"/>
    </row>
    <row r="6" spans="2:11" ht="15.75" x14ac:dyDescent="0.25">
      <c r="B6" s="79" t="s">
        <v>94</v>
      </c>
      <c r="C6" s="80" t="s">
        <v>95</v>
      </c>
      <c r="D6" s="80">
        <v>3.5</v>
      </c>
      <c r="E6" s="80">
        <v>2.8</v>
      </c>
      <c r="F6" s="81">
        <v>-0.2</v>
      </c>
      <c r="G6" s="62" t="s">
        <v>175</v>
      </c>
      <c r="H6" s="62"/>
      <c r="I6" s="62"/>
      <c r="J6" s="62"/>
      <c r="K6" s="53"/>
    </row>
    <row r="7" spans="2:11" ht="15.75" x14ac:dyDescent="0.25">
      <c r="B7" s="79" t="s">
        <v>96</v>
      </c>
      <c r="C7" s="80" t="s">
        <v>97</v>
      </c>
      <c r="D7" s="80">
        <v>318</v>
      </c>
      <c r="E7" s="80">
        <v>375</v>
      </c>
      <c r="F7" s="81">
        <v>15.2</v>
      </c>
      <c r="G7" s="62" t="s">
        <v>177</v>
      </c>
      <c r="H7" s="62"/>
      <c r="I7" s="62"/>
      <c r="J7" s="62"/>
      <c r="K7" s="53"/>
    </row>
    <row r="8" spans="2:11" ht="15.75" x14ac:dyDescent="0.25">
      <c r="B8" s="79" t="s">
        <v>98</v>
      </c>
      <c r="C8" s="80" t="s">
        <v>97</v>
      </c>
      <c r="D8" s="80">
        <v>11.6</v>
      </c>
      <c r="E8" s="80">
        <v>15.4</v>
      </c>
      <c r="F8" s="81">
        <v>-25</v>
      </c>
      <c r="G8" s="62" t="s">
        <v>176</v>
      </c>
      <c r="H8" s="62"/>
      <c r="I8" s="62"/>
      <c r="J8" s="62"/>
      <c r="K8" s="53"/>
    </row>
    <row r="9" spans="2:11" ht="15.75" x14ac:dyDescent="0.25">
      <c r="B9" s="79" t="s">
        <v>99</v>
      </c>
      <c r="C9" s="80" t="s">
        <v>97</v>
      </c>
      <c r="D9" s="80">
        <v>7.96</v>
      </c>
      <c r="E9" s="80">
        <v>5.35</v>
      </c>
      <c r="F9" s="81">
        <v>-33</v>
      </c>
      <c r="G9" s="62" t="s">
        <v>179</v>
      </c>
      <c r="H9" s="62"/>
      <c r="I9" s="62"/>
      <c r="J9" s="62"/>
      <c r="K9" s="53"/>
    </row>
    <row r="10" spans="2:11" ht="15.75" x14ac:dyDescent="0.25">
      <c r="B10" s="79" t="s">
        <v>100</v>
      </c>
      <c r="C10" s="80" t="s">
        <v>97</v>
      </c>
      <c r="D10" s="80">
        <v>0</v>
      </c>
      <c r="E10" s="80">
        <v>0</v>
      </c>
      <c r="F10" s="81">
        <v>0</v>
      </c>
      <c r="G10" s="62" t="s">
        <v>178</v>
      </c>
      <c r="H10" s="62"/>
      <c r="I10" s="62"/>
      <c r="J10" s="62"/>
      <c r="K10" s="53"/>
    </row>
    <row r="11" spans="2:11" ht="15.75" x14ac:dyDescent="0.25">
      <c r="B11" s="79" t="s">
        <v>101</v>
      </c>
      <c r="C11" s="80" t="s">
        <v>97</v>
      </c>
      <c r="D11" s="80">
        <v>3692</v>
      </c>
      <c r="E11" s="80">
        <v>2418</v>
      </c>
      <c r="F11" s="81">
        <v>-35</v>
      </c>
    </row>
    <row r="12" spans="2:11" ht="15.75" x14ac:dyDescent="0.25">
      <c r="B12" s="79" t="s">
        <v>102</v>
      </c>
      <c r="C12" s="80" t="s">
        <v>97</v>
      </c>
      <c r="D12" s="80">
        <v>200</v>
      </c>
      <c r="E12" s="80">
        <v>125</v>
      </c>
      <c r="F12" s="81">
        <v>-38</v>
      </c>
    </row>
    <row r="13" spans="2:11" ht="15.75" x14ac:dyDescent="0.25">
      <c r="B13" s="79" t="s">
        <v>103</v>
      </c>
      <c r="C13" s="80" t="s">
        <v>97</v>
      </c>
      <c r="D13" s="80">
        <v>4.9000000000000004</v>
      </c>
      <c r="E13" s="80">
        <v>0.4</v>
      </c>
      <c r="F13" s="81">
        <v>-92</v>
      </c>
    </row>
    <row r="14" spans="2:11" ht="15.75" x14ac:dyDescent="0.25">
      <c r="B14" s="79" t="s">
        <v>104</v>
      </c>
      <c r="C14" s="80" t="s">
        <v>97</v>
      </c>
      <c r="D14" s="80">
        <v>188</v>
      </c>
      <c r="E14" s="80">
        <v>65</v>
      </c>
      <c r="F14" s="81">
        <v>-65</v>
      </c>
    </row>
    <row r="15" spans="2:11" ht="15.75" x14ac:dyDescent="0.25">
      <c r="B15" s="79" t="s">
        <v>105</v>
      </c>
      <c r="C15" s="80" t="s">
        <v>97</v>
      </c>
      <c r="D15" s="80">
        <v>0.23</v>
      </c>
      <c r="E15" s="80">
        <v>0.84</v>
      </c>
      <c r="F15" s="81">
        <v>73</v>
      </c>
    </row>
    <row r="16" spans="2:11" ht="15.75" x14ac:dyDescent="0.25">
      <c r="B16" s="79" t="s">
        <v>68</v>
      </c>
      <c r="C16" s="80" t="s">
        <v>106</v>
      </c>
      <c r="D16" s="80">
        <v>6209</v>
      </c>
      <c r="E16" s="80">
        <v>5475</v>
      </c>
      <c r="F16" s="81">
        <v>-12</v>
      </c>
    </row>
    <row r="17" spans="2:6" ht="15.75" x14ac:dyDescent="0.25">
      <c r="B17" s="79" t="s">
        <v>107</v>
      </c>
      <c r="C17" s="80" t="s">
        <v>70</v>
      </c>
      <c r="D17" s="80">
        <v>8.1999999999999993</v>
      </c>
      <c r="E17" s="80">
        <v>7.15</v>
      </c>
      <c r="F17" s="81">
        <v>-13</v>
      </c>
    </row>
    <row r="18" spans="2:6" ht="17.25" x14ac:dyDescent="0.25">
      <c r="B18" s="79" t="s">
        <v>170</v>
      </c>
      <c r="C18" s="80" t="s">
        <v>97</v>
      </c>
      <c r="D18" s="80">
        <v>4.74</v>
      </c>
      <c r="E18" s="80">
        <v>1.33</v>
      </c>
      <c r="F18" s="81">
        <v>-72</v>
      </c>
    </row>
    <row r="19" spans="2:6" ht="15.75" x14ac:dyDescent="0.25">
      <c r="B19" s="79" t="s">
        <v>108</v>
      </c>
      <c r="C19" s="80" t="s">
        <v>97</v>
      </c>
      <c r="D19" s="80">
        <v>1916</v>
      </c>
      <c r="E19" s="80">
        <v>1474</v>
      </c>
      <c r="F19" s="81">
        <v>-23</v>
      </c>
    </row>
    <row r="20" spans="2:6" ht="15.75" x14ac:dyDescent="0.25">
      <c r="B20" s="79" t="s">
        <v>109</v>
      </c>
      <c r="C20" s="80" t="s">
        <v>97</v>
      </c>
      <c r="D20" s="80">
        <v>3462</v>
      </c>
      <c r="E20" s="80">
        <v>2118</v>
      </c>
      <c r="F20" s="81">
        <v>-39</v>
      </c>
    </row>
    <row r="21" spans="2:6" ht="15.75" x14ac:dyDescent="0.25">
      <c r="B21" s="79" t="s">
        <v>110</v>
      </c>
      <c r="C21" s="80" t="s">
        <v>97</v>
      </c>
      <c r="D21" s="80">
        <v>4711</v>
      </c>
      <c r="E21" s="80">
        <v>4317</v>
      </c>
      <c r="F21" s="81">
        <v>-8</v>
      </c>
    </row>
    <row r="22" spans="2:6" ht="15.75" x14ac:dyDescent="0.25">
      <c r="B22" s="79" t="s">
        <v>54</v>
      </c>
      <c r="C22" s="80" t="s">
        <v>97</v>
      </c>
      <c r="D22" s="80">
        <v>1275.92</v>
      </c>
      <c r="E22" s="80">
        <v>953.38</v>
      </c>
      <c r="F22" s="81">
        <v>-25</v>
      </c>
    </row>
    <row r="23" spans="2:6" ht="15.75" x14ac:dyDescent="0.25">
      <c r="B23" s="79" t="s">
        <v>111</v>
      </c>
      <c r="C23" s="80" t="s">
        <v>97</v>
      </c>
      <c r="D23" s="80">
        <v>292.8</v>
      </c>
      <c r="E23" s="80">
        <v>99.6</v>
      </c>
      <c r="F23" s="81">
        <v>-66</v>
      </c>
    </row>
    <row r="24" spans="2:6" ht="15.75" x14ac:dyDescent="0.25">
      <c r="B24" s="79" t="s">
        <v>112</v>
      </c>
      <c r="C24" s="80" t="s">
        <v>97</v>
      </c>
      <c r="D24" s="80">
        <v>186</v>
      </c>
      <c r="E24" s="80">
        <v>25</v>
      </c>
      <c r="F24" s="81">
        <v>-86</v>
      </c>
    </row>
    <row r="25" spans="2:6" ht="15.75" x14ac:dyDescent="0.25">
      <c r="B25" s="79" t="s">
        <v>113</v>
      </c>
      <c r="C25" s="80" t="s">
        <v>97</v>
      </c>
      <c r="D25" s="80">
        <v>24.82</v>
      </c>
      <c r="E25" s="80">
        <v>34.24</v>
      </c>
      <c r="F25" s="81">
        <v>27</v>
      </c>
    </row>
    <row r="26" spans="2:6" ht="15.75" x14ac:dyDescent="0.25">
      <c r="B26" s="79" t="s">
        <v>71</v>
      </c>
      <c r="C26" s="80" t="s">
        <v>97</v>
      </c>
      <c r="D26" s="80">
        <v>38.78</v>
      </c>
      <c r="E26" s="80">
        <v>34.93</v>
      </c>
      <c r="F26" s="81">
        <v>-10</v>
      </c>
    </row>
    <row r="27" spans="2:6" ht="15.75" x14ac:dyDescent="0.25">
      <c r="B27" s="79" t="s">
        <v>74</v>
      </c>
      <c r="C27" s="80" t="s">
        <v>97</v>
      </c>
      <c r="D27" s="80">
        <v>63.75</v>
      </c>
      <c r="E27" s="80">
        <v>93.05</v>
      </c>
      <c r="F27" s="81">
        <v>31</v>
      </c>
    </row>
    <row r="28" spans="2:6" ht="15.75" x14ac:dyDescent="0.25">
      <c r="B28" s="79" t="s">
        <v>114</v>
      </c>
      <c r="C28" s="80" t="s">
        <v>97</v>
      </c>
      <c r="D28" s="80" t="s">
        <v>115</v>
      </c>
      <c r="E28" s="81" t="s">
        <v>115</v>
      </c>
      <c r="F28" s="80">
        <v>0</v>
      </c>
    </row>
    <row r="29" spans="2:6" ht="15.75" x14ac:dyDescent="0.25">
      <c r="B29" s="79" t="s">
        <v>116</v>
      </c>
      <c r="C29" s="80" t="s">
        <v>97</v>
      </c>
      <c r="D29" s="80" t="s">
        <v>115</v>
      </c>
      <c r="E29" s="81" t="s">
        <v>115</v>
      </c>
      <c r="F29" s="80">
        <v>0</v>
      </c>
    </row>
    <row r="30" spans="2:6" ht="15.75" x14ac:dyDescent="0.25">
      <c r="B30" s="79" t="s">
        <v>117</v>
      </c>
      <c r="C30" s="80" t="s">
        <v>97</v>
      </c>
      <c r="D30" s="80">
        <v>1.6E-2</v>
      </c>
      <c r="E30" s="81">
        <v>3.0000000000000001E-3</v>
      </c>
      <c r="F30" s="80">
        <v>-81</v>
      </c>
    </row>
    <row r="31" spans="2:6" ht="18.75" x14ac:dyDescent="0.25">
      <c r="B31" s="79" t="s">
        <v>171</v>
      </c>
      <c r="C31" s="80" t="s">
        <v>97</v>
      </c>
      <c r="D31" s="80">
        <v>1.665</v>
      </c>
      <c r="E31" s="81">
        <v>0.104</v>
      </c>
      <c r="F31" s="80">
        <v>-94</v>
      </c>
    </row>
    <row r="32" spans="2:6" ht="15.75" x14ac:dyDescent="0.25">
      <c r="B32" s="79" t="s">
        <v>118</v>
      </c>
      <c r="C32" s="80" t="s">
        <v>97</v>
      </c>
      <c r="D32" s="80">
        <v>6.75</v>
      </c>
      <c r="E32" s="81">
        <v>19.5</v>
      </c>
      <c r="F32" s="80">
        <v>65</v>
      </c>
    </row>
    <row r="33" spans="2:6" ht="15.75" x14ac:dyDescent="0.25">
      <c r="B33" s="79" t="s">
        <v>119</v>
      </c>
      <c r="C33" s="80" t="s">
        <v>97</v>
      </c>
      <c r="D33" s="80" t="s">
        <v>115</v>
      </c>
      <c r="E33" s="81" t="s">
        <v>115</v>
      </c>
      <c r="F33" s="80">
        <v>0</v>
      </c>
    </row>
    <row r="34" spans="2:6" ht="15.75" x14ac:dyDescent="0.25">
      <c r="B34" s="79" t="s">
        <v>120</v>
      </c>
      <c r="C34" s="80" t="s">
        <v>97</v>
      </c>
      <c r="D34" s="80" t="s">
        <v>115</v>
      </c>
      <c r="E34" s="81" t="s">
        <v>115</v>
      </c>
      <c r="F34" s="80">
        <v>0</v>
      </c>
    </row>
    <row r="35" spans="2:6" ht="15.75" x14ac:dyDescent="0.25">
      <c r="B35" s="79" t="s">
        <v>121</v>
      </c>
      <c r="C35" s="80" t="s">
        <v>97</v>
      </c>
      <c r="D35" s="80" t="s">
        <v>115</v>
      </c>
      <c r="E35" s="81" t="s">
        <v>115</v>
      </c>
      <c r="F35" s="80">
        <v>0</v>
      </c>
    </row>
    <row r="36" spans="2:6" ht="15.75" x14ac:dyDescent="0.25">
      <c r="B36" s="79" t="s">
        <v>122</v>
      </c>
      <c r="C36" s="80" t="s">
        <v>97</v>
      </c>
      <c r="D36" s="80">
        <v>0.39800000000000002</v>
      </c>
      <c r="E36" s="81">
        <v>0.01</v>
      </c>
      <c r="F36" s="80">
        <v>-97</v>
      </c>
    </row>
    <row r="37" spans="2:6" ht="15.75" x14ac:dyDescent="0.25">
      <c r="B37" s="79" t="s">
        <v>123</v>
      </c>
      <c r="C37" s="80" t="s">
        <v>97</v>
      </c>
      <c r="D37" s="80">
        <v>3.6</v>
      </c>
      <c r="E37" s="81">
        <v>5.8</v>
      </c>
      <c r="F37" s="80">
        <v>38</v>
      </c>
    </row>
    <row r="38" spans="2:6" ht="15.75" x14ac:dyDescent="0.25">
      <c r="B38" s="79" t="s">
        <v>124</v>
      </c>
      <c r="C38" s="80" t="s">
        <v>125</v>
      </c>
      <c r="D38" s="80">
        <v>2000</v>
      </c>
      <c r="E38" s="81">
        <v>0</v>
      </c>
      <c r="F38" s="80">
        <v>-100</v>
      </c>
    </row>
    <row r="39" spans="2:6" ht="19.5" thickBot="1" x14ac:dyDescent="0.3">
      <c r="B39" s="84" t="s">
        <v>126</v>
      </c>
      <c r="C39" s="85" t="s">
        <v>127</v>
      </c>
      <c r="D39" s="85" t="s">
        <v>172</v>
      </c>
      <c r="E39" s="86" t="s">
        <v>173</v>
      </c>
      <c r="F39" s="85" t="s">
        <v>70</v>
      </c>
    </row>
  </sheetData>
  <mergeCells count="2">
    <mergeCell ref="B4:B5"/>
    <mergeCell ref="C4:C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Compressive strength</vt:lpstr>
      <vt:lpstr>Water Absorp + Permeabil</vt:lpstr>
      <vt:lpstr>Slump and Time of Set</vt:lpstr>
      <vt:lpstr>Sheet8</vt:lpstr>
      <vt:lpstr>Sheet9</vt:lpstr>
      <vt:lpstr>Sheet10</vt:lpstr>
      <vt:lpstr>Potable water</vt:lpstr>
      <vt:lpstr>Tropical landfill leachate</vt:lpstr>
      <vt:lpstr>Sheet7</vt:lpstr>
      <vt:lpstr>Sheet4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Samantha</dc:creator>
  <cp:lastModifiedBy>Samantha</cp:lastModifiedBy>
  <dcterms:created xsi:type="dcterms:W3CDTF">2019-10-22T18:45:25Z</dcterms:created>
  <dcterms:modified xsi:type="dcterms:W3CDTF">2019-10-24T18:08:15Z</dcterms:modified>
</cp:coreProperties>
</file>